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filesv\PriItoman\総務部\財政課\03 財政係\11 調査・通知・法令外負担金等審議会・事務研関係\01 調査\02_沖縄県市町村課\02 財政状況資料集\平成30年度決算分\200226 平成30年度財政状況資料集の作成及び提出について（依頼）\04 市→県 回答\"/>
    </mc:Choice>
  </mc:AlternateContent>
  <xr:revisionPtr revIDLastSave="0" documentId="13_ncr:1_{EB59F23D-6295-4028-9080-F245F67FB120}" xr6:coauthVersionLast="36" xr6:coauthVersionMax="36" xr10:uidLastSave="{00000000-0000-0000-0000-000000000000}"/>
  <bookViews>
    <workbookView xWindow="0" yWindow="0" windowWidth="15360" windowHeight="7635" tabRatio="601"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AM37" i="10"/>
  <c r="U37" i="10"/>
  <c r="C37" i="10"/>
  <c r="CO36" i="10"/>
  <c r="BW36" i="10"/>
  <c r="AM36" i="10"/>
  <c r="CO35" i="10"/>
  <c r="BW35" i="10"/>
  <c r="AM35" i="10"/>
  <c r="BW34" i="10"/>
  <c r="CO34" i="10" s="1"/>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BE34" i="10"/>
  <c r="BE35" i="10" s="1"/>
  <c r="BE36" i="10" s="1"/>
  <c r="BE37" i="10" s="1"/>
</calcChain>
</file>

<file path=xl/sharedStrings.xml><?xml version="1.0" encoding="utf-8"?>
<sst xmlns="http://schemas.openxmlformats.org/spreadsheetml/2006/main" count="1090" uniqueCount="615">
  <si>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</si>
  <si>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</si>
  <si>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</si>
  <si>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</si>
  <si>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</si>
  <si>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</si>
  <si>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</si>
  <si>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</si>
  <si>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</si>
  <si>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</si>
  <si>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</si>
  <si>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</si>
  <si>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</si>
  <si>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</si>
  <si>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</si>
  <si>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</si>
  <si>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</si>
  <si>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</si>
  <si>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</si>
  <si>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</si>
  <si>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</si>
  <si>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</si>
  <si>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</si>
  <si>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</si>
  <si>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</si>
  <si>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</si>
  <si>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</si>
  <si>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</si>
  <si>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</si>
  <si>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</si>
  <si>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</si>
  <si>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</si>
  <si>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</si>
  <si>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</si>
  <si>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</si>
  <si>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</si>
  <si>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</si>
  <si>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</si>
  <si>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</si>
  <si>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</si>
  <si>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</si>
  <si>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</si>
  <si>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</si>
  <si>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</si>
  <si>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</si>
  <si>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</si>
  <si>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</si>
  <si>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</si>
  <si>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</si>
  <si>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</si>
  <si>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</si>
  <si>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</si>
  <si>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</si>
  <si>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</si>
  <si>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</si>
  <si>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</si>
  <si>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</si>
  <si>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</si>
  <si>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</si>
  <si>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</si>
  <si>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</si>
  <si>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</si>
  <si>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</si>
  <si>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</si>
  <si>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</si>
  <si>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</si>
  <si>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</si>
  <si>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</si>
  <si>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</si>
  <si>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</si>
  <si>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</si>
  <si>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</si>
  <si>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</si>
  <si>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</si>
  <si>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</si>
  <si>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</si>
  <si>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</si>
  <si>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</si>
  <si>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</si>
  <si>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</si>
  <si>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</si>
  <si>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</si>
  <si>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</si>
  <si>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</si>
  <si>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</si>
  <si>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</si>
  <si>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</si>
  <si>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</si>
  <si>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</si>
  <si>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</si>
  <si>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</si>
  <si>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</si>
  <si>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</si>
  <si>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</si>
  <si>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</si>
  <si>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</si>
  <si>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</si>
  <si>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</si>
  <si>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糸満市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</si>
  <si>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</si>
  <si>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</si>
  <si>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</si>
  <si>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</si>
  <si>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</si>
  <si>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</si>
  <si>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</si>
  <si>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</si>
  <si>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</si>
  <si>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</si>
  <si>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</si>
  <si>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</si>
  <si>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</si>
  <si>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</si>
  <si>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</si>
  <si>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</si>
  <si>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</si>
  <si>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</si>
  <si>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</si>
  <si>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</si>
  <si>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</si>
  <si>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</si>
  <si>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</si>
  <si>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</si>
  <si>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</si>
  <si>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</si>
  <si>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</si>
  <si>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</si>
  <si>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</si>
  <si>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</si>
  <si>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</si>
  <si>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</si>
  <si>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</si>
  <si>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</si>
  <si>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</si>
  <si>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</si>
  <si>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</si>
  <si>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</si>
  <si>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</si>
  <si>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</si>
  <si>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</si>
  <si>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</si>
  <si>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</si>
  <si>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</si>
  <si>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</si>
  <si>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</si>
  <si>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</si>
  <si>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</si>
  <si>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</si>
  <si>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</si>
  <si>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</si>
  <si>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</si>
  <si>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</si>
  <si>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</si>
  <si>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</si>
  <si>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</si>
  <si>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</si>
  <si>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</si>
  <si>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</si>
  <si>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</si>
  <si>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</si>
  <si>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</si>
  <si>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</si>
  <si>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</si>
  <si>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</si>
  <si>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</si>
  <si>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</si>
  <si>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</si>
  <si>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</si>
  <si>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</si>
  <si>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</si>
  <si>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</si>
  <si>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</si>
  <si>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</si>
  <si>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</si>
  <si>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</si>
  <si>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</si>
  <si>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</si>
  <si>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</si>
  <si>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</si>
  <si>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</si>
  <si>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</si>
  <si>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</si>
  <si>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</si>
  <si>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</si>
  <si>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</si>
  <si>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</si>
  <si>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</si>
  <si>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</si>
  <si>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</si>
  <si>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</si>
  <si>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</si>
  <si>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</si>
  <si>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</si>
  <si>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</si>
  <si>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</si>
  <si>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</si>
  <si>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</si>
  <si>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</si>
  <si>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</si>
  <si>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</si>
  <si>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</si>
  <si>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</si>
  <si>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</si>
  <si>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</si>
  <si>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</si>
  <si>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</si>
  <si>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</si>
  <si>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</si>
  <si>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</si>
  <si>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</si>
  <si>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</si>
  <si>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</si>
  <si>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</si>
  <si>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沖縄県糸満市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</si>
  <si>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</si>
  <si>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</si>
  <si>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</si>
  <si>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</si>
  <si>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</si>
  <si>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</si>
  <si>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</si>
  <si>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</si>
  <si>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</si>
  <si>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</si>
  <si>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</si>
  <si>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</si>
  <si>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</si>
  <si>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</si>
  <si>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</si>
  <si>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</si>
  <si>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</si>
  <si>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</si>
  <si>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</si>
  <si>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</si>
  <si>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</si>
  <si>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</si>
  <si>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</si>
  <si>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</si>
  <si>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</si>
  <si>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</si>
  <si>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</si>
  <si>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</si>
  <si>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</si>
  <si>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</si>
  <si>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</si>
  <si>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</si>
  <si>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</si>
  <si>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</si>
  <si>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</si>
  <si>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</si>
  <si>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</si>
  <si>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</si>
  <si>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</si>
  <si>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</si>
  <si>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</si>
  <si>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</si>
  <si>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</si>
  <si>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</si>
  <si>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</si>
  <si>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</si>
  <si>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</si>
  <si>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</si>
  <si>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</si>
  <si>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</si>
  <si>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</si>
  <si>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</si>
  <si>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</si>
  <si>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</si>
  <si>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</si>
  <si>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</si>
  <si>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</si>
  <si>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</si>
  <si>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</si>
  <si>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</si>
  <si>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</si>
  <si>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</si>
  <si>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</si>
  <si>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</si>
  <si>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</si>
  <si>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</si>
  <si>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</si>
  <si>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</si>
  <si>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</si>
  <si>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</si>
  <si>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</si>
  <si>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</si>
  <si>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</si>
  <si>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</si>
  <si>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</si>
  <si>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</si>
  <si>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</si>
  <si>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</si>
  <si>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</si>
  <si>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</si>
  <si>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</si>
  <si>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</si>
  <si>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</si>
  <si>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</si>
  <si>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</si>
  <si>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</si>
  <si>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</si>
  <si>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</si>
  <si>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</si>
  <si>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</si>
  <si>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</si>
  <si>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</si>
  <si>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</si>
  <si>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</si>
  <si>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</si>
  <si>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</si>
  <si>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</si>
  <si>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</si>
  <si>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</si>
  <si>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</si>
  <si>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</si>
  <si>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</si>
  <si>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</si>
  <si>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</si>
  <si>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</si>
  <si>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</si>
  <si>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</si>
  <si>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</si>
  <si>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</si>
  <si>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</si>
  <si>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</si>
  <si>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</si>
  <si>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</si>
  <si>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</si>
  <si>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</si>
  <si>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</si>
  <si>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</si>
  <si>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</si>
  <si>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</si>
  <si>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</si>
  <si>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</si>
  <si>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</si>
  <si>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</si>
  <si>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</si>
  <si>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</si>
  <si>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</si>
  <si>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</si>
  <si>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</si>
  <si>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</si>
  <si>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</si>
  <si>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</si>
  <si>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</si>
  <si>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</si>
  <si>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</si>
  <si>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</si>
  <si>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</si>
  <si>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</si>
  <si>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</si>
  <si>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</si>
  <si>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</si>
  <si>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</si>
  <si>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</si>
  <si>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</si>
  <si>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</si>
  <si>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</si>
  <si>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</si>
  <si>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</si>
  <si>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</si>
  <si>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沖縄県糸満市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</si>
  <si>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</si>
  <si>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</si>
  <si>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</si>
  <si>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</si>
  <si>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</si>
  <si>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</si>
  <si>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</si>
  <si>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</si>
  <si>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</si>
  <si>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</si>
  <si>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</si>
  <si>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</si>
  <si>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</si>
  <si>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</si>
  <si>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</si>
  <si>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</si>
  <si>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</si>
  <si>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</si>
  <si>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</si>
  <si>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</si>
  <si>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人材育成事業特別会計</t>
    <phoneticPr fontId="5"/>
  </si>
  <si>
    <t>区画整理特別会計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</si>
  <si>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</si>
  <si>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</si>
  <si>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</si>
  <si>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</si>
  <si>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</si>
  <si>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</si>
  <si>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</si>
  <si>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</si>
  <si>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</si>
  <si>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</si>
  <si>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</si>
  <si>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</si>
  <si>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</si>
  <si>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</si>
  <si>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</si>
  <si>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</si>
  <si>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</si>
  <si>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</si>
  <si>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</si>
  <si>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</si>
  <si>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</si>
  <si>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</si>
  <si>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</si>
  <si>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糸満漁港ふれあい公園事業特別会計</t>
    <phoneticPr fontId="5"/>
  </si>
  <si>
    <t>法非適用企業</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</si>
  <si>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</si>
  <si>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</si>
  <si>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</si>
  <si>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</si>
  <si>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</si>
  <si>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</si>
  <si>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</si>
  <si>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</si>
  <si>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</si>
  <si>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</si>
  <si>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</si>
  <si>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</si>
  <si>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</si>
  <si>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</si>
  <si>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</si>
  <si>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</si>
  <si>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</si>
  <si>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</si>
  <si>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</si>
  <si>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</si>
  <si>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</si>
  <si>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</si>
  <si>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</si>
  <si>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</si>
  <si>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</si>
  <si>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</si>
  <si>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</si>
  <si>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</si>
  <si>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</si>
  <si>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</si>
  <si>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</si>
  <si>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</si>
  <si>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</si>
  <si>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</si>
  <si>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</si>
  <si>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</si>
  <si>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</si>
  <si>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</si>
  <si>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</si>
  <si>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</si>
  <si>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</si>
  <si>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</si>
  <si>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</si>
  <si>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</si>
  <si>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</si>
  <si>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</si>
  <si>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</si>
  <si>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</si>
  <si>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</si>
  <si>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</si>
  <si>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</si>
  <si>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</si>
  <si>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</si>
  <si>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</si>
  <si>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</si>
  <si>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</si>
  <si>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</si>
  <si>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</si>
  <si>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</si>
  <si>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</si>
  <si>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</si>
  <si>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</si>
  <si>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</si>
  <si>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</si>
  <si>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</si>
  <si>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</si>
  <si>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</si>
  <si>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</si>
  <si>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</si>
  <si>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</si>
  <si>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</si>
  <si>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</si>
  <si>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</si>
  <si>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</si>
  <si>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</si>
  <si>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</si>
  <si>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</si>
  <si>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</si>
  <si>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</si>
  <si>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</si>
  <si>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</si>
  <si>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</si>
  <si>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</si>
  <si>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</si>
  <si>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</si>
  <si>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</si>
  <si>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</si>
  <si>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</si>
  <si>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</si>
  <si>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</si>
  <si>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</si>
  <si>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</si>
  <si>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</si>
  <si>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</si>
  <si>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</si>
  <si>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</si>
  <si>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</si>
  <si>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</si>
  <si>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</si>
  <si>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</si>
  <si>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</si>
  <si>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</si>
  <si>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</si>
  <si>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</si>
  <si>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</si>
  <si>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</si>
  <si>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</si>
  <si>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</si>
  <si>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</si>
  <si>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</si>
  <si>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</si>
  <si>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</si>
  <si>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</si>
  <si>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</si>
  <si>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</si>
  <si>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</si>
  <si>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</si>
  <si>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</si>
  <si>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</si>
  <si>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</si>
  <si>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</si>
  <si>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</si>
  <si>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</si>
  <si>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</si>
  <si>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</si>
  <si>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</si>
  <si>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</si>
  <si>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</si>
  <si>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</si>
  <si>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</si>
  <si>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</si>
  <si>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</si>
  <si>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</si>
  <si>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</si>
  <si>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</si>
  <si>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</si>
  <si>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</si>
  <si>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</si>
  <si>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</si>
  <si>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</si>
  <si>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</si>
  <si>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</si>
  <si>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</si>
  <si>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</si>
  <si>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</si>
  <si>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</si>
  <si>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</si>
  <si>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</si>
  <si>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</si>
  <si>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</si>
  <si>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</si>
  <si>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</si>
  <si>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</si>
  <si>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</si>
  <si>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</si>
  <si>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</si>
  <si>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</si>
  <si>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</si>
  <si>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4.80</t>
  </si>
  <si>
    <t>▲ 4.76</t>
  </si>
  <si>
    <t>▲ 1.85</t>
  </si>
  <si>
    <t>▲ 2.61</t>
  </si>
  <si>
    <t>水道事業会計</t>
  </si>
  <si>
    <t>一般会計</t>
  </si>
  <si>
    <t>国民健康保険事業特別会計</t>
  </si>
  <si>
    <t>▲ 7.04</t>
  </si>
  <si>
    <t>▲ 8.43</t>
  </si>
  <si>
    <t>▲ 8.81</t>
  </si>
  <si>
    <t>▲ 7.35</t>
  </si>
  <si>
    <t>介護保険特別会計</t>
  </si>
  <si>
    <t>土地区画整理事業特別会計</t>
  </si>
  <si>
    <t>糸満漁港ふれあい公園事業特別会計</t>
  </si>
  <si>
    <t>農業集落排水事業特別会計</t>
  </si>
  <si>
    <t>人材育成事業特別会計</t>
  </si>
  <si>
    <t>その他会計（赤字）</t>
  </si>
  <si>
    <t>▲ 0.02</t>
  </si>
  <si>
    <t>▲ 0.00</t>
  </si>
  <si>
    <t>その他会計（黒字）</t>
  </si>
  <si>
    <t>H25末</t>
    <phoneticPr fontId="5"/>
  </si>
  <si>
    <t>H26末</t>
    <phoneticPr fontId="5"/>
  </si>
  <si>
    <t>H27末</t>
    <phoneticPr fontId="5"/>
  </si>
  <si>
    <t>H28末</t>
    <phoneticPr fontId="5"/>
  </si>
  <si>
    <t>H29末</t>
    <phoneticPr fontId="5"/>
  </si>
  <si>
    <t>糸満市土地開発公社</t>
    <rPh sb="0" eb="3">
      <t>イトマンシ</t>
    </rPh>
    <rPh sb="3" eb="7">
      <t>トチカイハツ</t>
    </rPh>
    <rPh sb="7" eb="9">
      <t>コウシャ</t>
    </rPh>
    <phoneticPr fontId="2"/>
  </si>
  <si>
    <t>‐</t>
    <phoneticPr fontId="2"/>
  </si>
  <si>
    <t>南部広域市町村圏事務組合（一般会計）</t>
    <rPh sb="0" eb="4">
      <t>ナンブコウイキ</t>
    </rPh>
    <rPh sb="4" eb="7">
      <t>シチョウソン</t>
    </rPh>
    <rPh sb="7" eb="8">
      <t>ケン</t>
    </rPh>
    <rPh sb="8" eb="10">
      <t>ジム</t>
    </rPh>
    <rPh sb="10" eb="12">
      <t>クミアイ</t>
    </rPh>
    <rPh sb="13" eb="17">
      <t>イッパンカイケイ</t>
    </rPh>
    <phoneticPr fontId="2"/>
  </si>
  <si>
    <t>南部広域市町村圏事務組合（ふるさと市町村圏基金特別会計）</t>
    <rPh sb="0" eb="4">
      <t>ナンブコウイキ</t>
    </rPh>
    <rPh sb="4" eb="7">
      <t>シチョウソン</t>
    </rPh>
    <rPh sb="7" eb="8">
      <t>ケン</t>
    </rPh>
    <rPh sb="8" eb="10">
      <t>ジム</t>
    </rPh>
    <rPh sb="10" eb="12">
      <t>クミアイ</t>
    </rPh>
    <rPh sb="17" eb="20">
      <t>シチョウソン</t>
    </rPh>
    <rPh sb="20" eb="21">
      <t>ケン</t>
    </rPh>
    <rPh sb="21" eb="23">
      <t>キキン</t>
    </rPh>
    <rPh sb="23" eb="27">
      <t>トクベツカイケイ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</si>
  <si>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7" eb="19">
      <t>サイエン</t>
    </rPh>
    <rPh sb="19" eb="21">
      <t>トクベツ</t>
    </rPh>
    <rPh sb="21" eb="23">
      <t>カイケイ</t>
    </rPh>
    <phoneticPr fontId="2"/>
  </si>
  <si>
    <t>南部広域市町村圏事務組合（南斎場特別会計）</t>
    <rPh sb="0" eb="8">
      <t>ナンブコウイキシチョウソンケン</t>
    </rPh>
    <rPh sb="8" eb="12">
      <t>ジムクミアイ</t>
    </rPh>
    <rPh sb="13" eb="16">
      <t>ミナミサイジョウ</t>
    </rPh>
    <rPh sb="16" eb="20">
      <t>トクベツカイケイ</t>
    </rPh>
    <phoneticPr fontId="2"/>
  </si>
  <si>
    <t>南部広域行政組合（一般会計）</t>
    <rPh sb="0" eb="4">
      <t>ナンブコウイキ</t>
    </rPh>
    <rPh sb="4" eb="6">
      <t>ギョウセイ</t>
    </rPh>
    <rPh sb="6" eb="8">
      <t>クミアイ</t>
    </rPh>
    <rPh sb="9" eb="13">
      <t>イッパンカイケイ</t>
    </rPh>
    <phoneticPr fontId="2"/>
  </si>
  <si>
    <t>南部広域行政組合（公共用地先行取得事業特別会計）</t>
    <rPh sb="0" eb="4">
      <t>ナンブコウイキ</t>
    </rPh>
    <rPh sb="4" eb="8">
      <t>ギョウセイクミアイ</t>
    </rPh>
    <rPh sb="9" eb="11">
      <t>コウキョウ</t>
    </rPh>
    <rPh sb="11" eb="13">
      <t>ヨウチ</t>
    </rPh>
    <rPh sb="13" eb="15">
      <t>センコウ</t>
    </rPh>
    <rPh sb="15" eb="17">
      <t>シュトク</t>
    </rPh>
    <rPh sb="17" eb="19">
      <t>ジギョウ</t>
    </rPh>
    <rPh sb="19" eb="23">
      <t>トクベツカイケイ</t>
    </rPh>
    <phoneticPr fontId="2"/>
  </si>
  <si>
    <t>南部広域行政組合（糸豊環境衛生事業特別会計）</t>
    <rPh sb="0" eb="2">
      <t>ナンブ</t>
    </rPh>
    <rPh sb="2" eb="4">
      <t>コウイキ</t>
    </rPh>
    <rPh sb="4" eb="6">
      <t>ギョウセイ</t>
    </rPh>
    <rPh sb="6" eb="8">
      <t>クミアイ</t>
    </rPh>
    <rPh sb="9" eb="10">
      <t>イト</t>
    </rPh>
    <rPh sb="10" eb="11">
      <t>トヨ</t>
    </rPh>
    <rPh sb="11" eb="13">
      <t>カンキョウ</t>
    </rPh>
    <rPh sb="13" eb="15">
      <t>エイセイ</t>
    </rPh>
    <rPh sb="15" eb="17">
      <t>ジギョウ</t>
    </rPh>
    <rPh sb="17" eb="19">
      <t>トクベツ</t>
    </rPh>
    <rPh sb="19" eb="21">
      <t>カイケイ</t>
    </rPh>
    <phoneticPr fontId="2"/>
  </si>
  <si>
    <t>沖縄県後期高齢者医療広域連合（一般会計）</t>
    <rPh sb="0" eb="3">
      <t>オキナワケン</t>
    </rPh>
    <rPh sb="3" eb="8">
      <t>コウキコウレイシャ</t>
    </rPh>
    <rPh sb="8" eb="10">
      <t>イリョウ</t>
    </rPh>
    <rPh sb="10" eb="14">
      <t>コウイキレンゴウ</t>
    </rPh>
    <rPh sb="15" eb="19">
      <t>イッパンカイケイ</t>
    </rPh>
    <phoneticPr fontId="2"/>
  </si>
  <si>
    <t>沖縄県後期高齢者医療広域連合（特別会計）</t>
    <rPh sb="0" eb="3">
      <t>オキナワケン</t>
    </rPh>
    <rPh sb="3" eb="8">
      <t>コウキコウレイシャ</t>
    </rPh>
    <rPh sb="8" eb="10">
      <t>イリョウ</t>
    </rPh>
    <rPh sb="10" eb="14">
      <t>コウイキレンゴウ</t>
    </rPh>
    <rPh sb="15" eb="17">
      <t>トクベツ</t>
    </rPh>
    <rPh sb="17" eb="19">
      <t>カイケイ</t>
    </rPh>
    <phoneticPr fontId="2"/>
  </si>
  <si>
    <t>沖縄県市町村総合事務組合</t>
    <rPh sb="0" eb="3">
      <t>オキナワケン</t>
    </rPh>
    <rPh sb="3" eb="6">
      <t>シチョウソン</t>
    </rPh>
    <rPh sb="6" eb="8">
      <t>ソウゴウ</t>
    </rPh>
    <rPh sb="8" eb="10">
      <t>ジム</t>
    </rPh>
    <rPh sb="10" eb="12">
      <t>クミアイ</t>
    </rPh>
    <phoneticPr fontId="2"/>
  </si>
  <si>
    <t>沖縄県市町村自治会館管理組合</t>
    <rPh sb="0" eb="3">
      <t>オキナワケン</t>
    </rPh>
    <rPh sb="3" eb="6">
      <t>シチョウソン</t>
    </rPh>
    <rPh sb="6" eb="10">
      <t>ジチカイカン</t>
    </rPh>
    <rPh sb="10" eb="12">
      <t>カンリ</t>
    </rPh>
    <rPh sb="12" eb="14">
      <t>クミアイ</t>
    </rPh>
    <phoneticPr fontId="2"/>
  </si>
  <si>
    <t>〇</t>
    <phoneticPr fontId="2"/>
  </si>
  <si>
    <t>人材育成基金</t>
    <phoneticPr fontId="18"/>
  </si>
  <si>
    <t>市民会館建設基金</t>
    <phoneticPr fontId="18"/>
  </si>
  <si>
    <t>ふるさと応援基金</t>
    <phoneticPr fontId="18"/>
  </si>
  <si>
    <t>福祉振興基金</t>
    <phoneticPr fontId="18"/>
  </si>
  <si>
    <t>公共施設整備基金</t>
    <rPh sb="0" eb="4">
      <t>コウキョウシセツ</t>
    </rPh>
    <rPh sb="4" eb="6">
      <t>セイビ</t>
    </rPh>
    <rPh sb="6" eb="8">
      <t>キキン</t>
    </rPh>
    <phoneticPr fontId="18"/>
  </si>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</sst>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44504</c:v>
                </c:pt>
                <c:pt idx="3">
                  <c:v>47820</c:v>
                </c:pt>
                <c:pt idx="4">
                  <c:v>41934</c:v>
                </c:pt>
              </c:numCache>
            </c:numRef>
          </c:val>
          <c:smooth val="0"/>
          <c:extLst>
            <c:ext xmlns:c16="http://schemas.microsoft.com/office/drawing/2014/chart" uri="{C3380CC4-5D6E-409C-BE32-E72D297353CC}">
              <c16:uniqueId val="{00000000-453D-46DA-8E3A-46D71DC11B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52282</c:v>
                </c:pt>
                <c:pt idx="1">
                  <c:v>38007</c:v>
                </c:pt>
                <c:pt idx="2">
                  <c:v>79491</c:v>
                </c:pt>
                <c:pt idx="3">
                  <c:v>68025</c:v>
                </c:pt>
                <c:pt idx="4">
                  <c:v>46203</c:v>
                </c:pt>
              </c:numCache>
            </c:numRef>
          </c:val>
          <c:smooth val="0"/>
          <c:extLst>
            <c:ext xmlns:c16="http://schemas.microsoft.com/office/drawing/2014/chart" uri="{C3380CC4-5D6E-409C-BE32-E72D297353CC}">
              <c16:uniqueId val="{00000001-453D-46DA-8E3A-46D71DC11B5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2.5099999999999998</c:v>
                </c:pt>
                <c:pt idx="1">
                  <c:v>4.82</c:v>
                </c:pt>
                <c:pt idx="2">
                  <c:v>2.54</c:v>
                </c:pt>
                <c:pt idx="3">
                  <c:v>3.48</c:v>
                </c:pt>
                <c:pt idx="4">
                  <c:v>4.08</c:v>
                </c:pt>
              </c:numCache>
            </c:numRef>
          </c:val>
          <c:extLst>
            <c:ext xmlns:c16="http://schemas.microsoft.com/office/drawing/2014/chart" uri="{C3380CC4-5D6E-409C-BE32-E72D297353CC}">
              <c16:uniqueId val="{00000000-199E-494E-81CF-BA342ABDB0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5.7</c:v>
                </c:pt>
                <c:pt idx="1">
                  <c:v>6.74</c:v>
                </c:pt>
                <c:pt idx="2">
                  <c:v>7.16</c:v>
                </c:pt>
                <c:pt idx="3">
                  <c:v>6.01</c:v>
                </c:pt>
                <c:pt idx="4">
                  <c:v>5.2</c:v>
                </c:pt>
              </c:numCache>
            </c:numRef>
          </c:val>
          <c:extLst>
            <c:ext xmlns:c16="http://schemas.microsoft.com/office/drawing/2014/chart" uri="{C3380CC4-5D6E-409C-BE32-E72D297353CC}">
              <c16:uniqueId val="{00000001-199E-494E-81CF-BA342ABDB0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-4.8</c:v>
                </c:pt>
                <c:pt idx="1">
                  <c:v>2.39</c:v>
                </c:pt>
                <c:pt idx="2">
                  <c:v>-4.76</c:v>
                </c:pt>
                <c:pt idx="3">
                  <c:v>-1.85</c:v>
                </c:pt>
                <c:pt idx="4">
                  <c:v>-2.61</c:v>
                </c:pt>
              </c:numCache>
            </c:numRef>
          </c:val>
          <c:smooth val="0"/>
          <c:extLst>
            <c:ext xmlns:c16="http://schemas.microsoft.com/office/drawing/2014/chart" uri="{C3380CC4-5D6E-409C-BE32-E72D297353CC}">
              <c16:uniqueId val="{00000002-199E-494E-81CF-BA342ABDB0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0.32</c:v>
                </c:pt>
                <c:pt idx="2">
                  <c:v>#N/A</c:v>
                </c:pt>
                <c:pt idx="3">
                  <c:v>0.44</c:v>
                </c:pt>
                <c:pt idx="4">
                  <c:v>#N/A</c:v>
                </c:pt>
                <c:pt idx="5">
                  <c:v>0.38</c:v>
                </c:pt>
                <c:pt idx="6">
                  <c:v>#N/A</c:v>
                </c:pt>
                <c:pt idx="7">
                  <c:v>0.2</c:v>
                </c:pt>
                <c:pt idx="8">
                  <c:v>#N/A</c:v>
                </c:pt>
                <c:pt idx="9">
                  <c:v>0.01</c:v>
                </c:pt>
              </c:numCache>
            </c:numRef>
          </c:val>
          <c:extLst>
            <c:ext xmlns:c16="http://schemas.microsoft.com/office/drawing/2014/chart" uri="{C3380CC4-5D6E-409C-BE32-E72D297353CC}">
              <c16:uniqueId val="{00000000-B8D5-4E61-95E2-2E28750545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0.02</c:v>
                </c:pt>
                <c:pt idx="1">
                  <c:v>#N/A</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D5-4E61-95E2-2E2875054541}"/>
            </c:ext>
          </c:extLst>
        </c:ser>
        <c:ser>
          <c:idx val="2"/>
          <c:order val="2"/>
          <c:tx>
            <c:strRef>
              <c:f>データシート!$A$29</c:f>
              <c:strCache>
                <c:ptCount val="1"/>
                <c:pt idx="0">
                  <c:v>人材育成事業特別会計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0.06</c:v>
                </c:pt>
                <c:pt idx="2">
                  <c:v>#N/A</c:v>
                </c:pt>
                <c:pt idx="3">
                  <c:v>0.06</c:v>
                </c:pt>
                <c:pt idx="4">
                  <c:v>#N/A</c:v>
                </c:pt>
                <c:pt idx="5">
                  <c:v>0.03</c:v>
                </c:pt>
                <c:pt idx="6">
                  <c:v>#N/A</c:v>
                </c:pt>
                <c:pt idx="7">
                  <c:v>7.0000000000000007E-2</c:v>
                </c:pt>
                <c:pt idx="8">
                  <c:v>#N/A</c:v>
                </c:pt>
                <c:pt idx="9">
                  <c:v>0.02</c:v>
                </c:pt>
              </c:numCache>
            </c:numRef>
          </c:val>
          <c:extLst>
            <c:ext xmlns:c16="http://schemas.microsoft.com/office/drawing/2014/chart" uri="{C3380CC4-5D6E-409C-BE32-E72D297353CC}">
              <c16:uniqueId val="{00000002-B8D5-4E61-95E2-2E287505454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0.05</c:v>
                </c:pt>
                <c:pt idx="4">
                  <c:v>#N/A</c:v>
                </c:pt>
                <c:pt idx="5">
                  <c:v>0.06</c:v>
                </c:pt>
                <c:pt idx="6">
                  <c:v>#N/A</c:v>
                </c:pt>
                <c:pt idx="7">
                  <c:v>7.0000000000000007E-2</c:v>
                </c:pt>
                <c:pt idx="8">
                  <c:v>#N/A</c:v>
                </c:pt>
                <c:pt idx="9">
                  <c:v>0.03</c:v>
                </c:pt>
              </c:numCache>
            </c:numRef>
          </c:val>
          <c:extLst>
            <c:ext xmlns:c16="http://schemas.microsoft.com/office/drawing/2014/chart" uri="{C3380CC4-5D6E-409C-BE32-E72D297353CC}">
              <c16:uniqueId val="{00000003-B8D5-4E61-95E2-2E2875054541}"/>
            </c:ext>
          </c:extLst>
        </c:ser>
        <c:ser>
          <c:idx val="4"/>
          <c:order val="4"/>
          <c:tx>
            <c:strRef>
              <c:f>データシート!$A$31</c:f>
              <c:strCache>
                <c:ptCount val="1"/>
                <c:pt idx="0">
                  <c:v>糸満漁港ふれあい公園事業特別会計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0.11</c:v>
                </c:pt>
                <c:pt idx="2">
                  <c:v>#N/A</c:v>
                </c:pt>
                <c:pt idx="3">
                  <c:v>0.04</c:v>
                </c:pt>
                <c:pt idx="4">
                  <c:v>#N/A</c:v>
                </c:pt>
                <c:pt idx="5">
                  <c:v>0.05</c:v>
                </c:pt>
                <c:pt idx="6">
                  <c:v>#N/A</c:v>
                </c:pt>
                <c:pt idx="7">
                  <c:v>0</c:v>
                </c:pt>
                <c:pt idx="8">
                  <c:v>#N/A</c:v>
                </c:pt>
                <c:pt idx="9">
                  <c:v>0.08</c:v>
                </c:pt>
              </c:numCache>
            </c:numRef>
          </c:val>
          <c:extLst>
            <c:ext xmlns:c16="http://schemas.microsoft.com/office/drawing/2014/chart" uri="{C3380CC4-5D6E-409C-BE32-E72D297353CC}">
              <c16:uniqueId val="{00000004-B8D5-4E61-95E2-2E2875054541}"/>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0.84</c:v>
                </c:pt>
                <c:pt idx="2">
                  <c:v>#N/A</c:v>
                </c:pt>
                <c:pt idx="3">
                  <c:v>0.59</c:v>
                </c:pt>
                <c:pt idx="4">
                  <c:v>#N/A</c:v>
                </c:pt>
                <c:pt idx="5">
                  <c:v>0.56000000000000005</c:v>
                </c:pt>
                <c:pt idx="6">
                  <c:v>#N/A</c:v>
                </c:pt>
                <c:pt idx="7">
                  <c:v>0.25</c:v>
                </c:pt>
                <c:pt idx="8">
                  <c:v>#N/A</c:v>
                </c:pt>
                <c:pt idx="9">
                  <c:v>0.1</c:v>
                </c:pt>
              </c:numCache>
            </c:numRef>
          </c:val>
          <c:extLst>
            <c:ext xmlns:c16="http://schemas.microsoft.com/office/drawing/2014/chart" uri="{C3380CC4-5D6E-409C-BE32-E72D297353CC}">
              <c16:uniqueId val="{00000005-B8D5-4E61-95E2-2E287505454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1.19</c:v>
                </c:pt>
                <c:pt idx="2">
                  <c:v>#N/A</c:v>
                </c:pt>
                <c:pt idx="3">
                  <c:v>0.38</c:v>
                </c:pt>
                <c:pt idx="4">
                  <c:v>#N/A</c:v>
                </c:pt>
                <c:pt idx="5">
                  <c:v>0.36</c:v>
                </c:pt>
                <c:pt idx="6">
                  <c:v>#N/A</c:v>
                </c:pt>
                <c:pt idx="7">
                  <c:v>0.48</c:v>
                </c:pt>
                <c:pt idx="8">
                  <c:v>#N/A</c:v>
                </c:pt>
                <c:pt idx="9">
                  <c:v>0.1</c:v>
                </c:pt>
              </c:numCache>
            </c:numRef>
          </c:val>
          <c:extLst>
            <c:ext xmlns:c16="http://schemas.microsoft.com/office/drawing/2014/chart" uri="{C3380CC4-5D6E-409C-BE32-E72D297353CC}">
              <c16:uniqueId val="{00000006-B8D5-4E61-95E2-2E287505454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7.04</c:v>
                </c:pt>
                <c:pt idx="1">
                  <c:v>#N/A</c:v>
                </c:pt>
                <c:pt idx="2">
                  <c:v>8.43</c:v>
                </c:pt>
                <c:pt idx="3">
                  <c:v>#N/A</c:v>
                </c:pt>
                <c:pt idx="4">
                  <c:v>8.81</c:v>
                </c:pt>
                <c:pt idx="5">
                  <c:v>#N/A</c:v>
                </c:pt>
                <c:pt idx="6">
                  <c:v>7.35</c:v>
                </c:pt>
                <c:pt idx="7">
                  <c:v>#N/A</c:v>
                </c:pt>
                <c:pt idx="8">
                  <c:v>#N/A</c:v>
                </c:pt>
                <c:pt idx="9">
                  <c:v>1.94</c:v>
                </c:pt>
              </c:numCache>
            </c:numRef>
          </c:val>
          <c:extLst>
            <c:ext xmlns:c16="http://schemas.microsoft.com/office/drawing/2014/chart" uri="{C3380CC4-5D6E-409C-BE32-E72D297353CC}">
              <c16:uniqueId val="{00000007-B8D5-4E61-95E2-2E287505454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2.46</c:v>
                </c:pt>
                <c:pt idx="2">
                  <c:v>#N/A</c:v>
                </c:pt>
                <c:pt idx="3">
                  <c:v>4.75</c:v>
                </c:pt>
                <c:pt idx="4">
                  <c:v>#N/A</c:v>
                </c:pt>
                <c:pt idx="5">
                  <c:v>2.5</c:v>
                </c:pt>
                <c:pt idx="6">
                  <c:v>#N/A</c:v>
                </c:pt>
                <c:pt idx="7">
                  <c:v>3.39</c:v>
                </c:pt>
                <c:pt idx="8">
                  <c:v>#N/A</c:v>
                </c:pt>
                <c:pt idx="9">
                  <c:v>4.04</c:v>
                </c:pt>
              </c:numCache>
            </c:numRef>
          </c:val>
          <c:extLst>
            <c:ext xmlns:c16="http://schemas.microsoft.com/office/drawing/2014/chart" uri="{C3380CC4-5D6E-409C-BE32-E72D297353CC}">
              <c16:uniqueId val="{00000008-B8D5-4E61-95E2-2E287505454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16.489999999999998</c:v>
                </c:pt>
                <c:pt idx="2">
                  <c:v>#N/A</c:v>
                </c:pt>
                <c:pt idx="3">
                  <c:v>17.63</c:v>
                </c:pt>
                <c:pt idx="4">
                  <c:v>#N/A</c:v>
                </c:pt>
                <c:pt idx="5">
                  <c:v>19</c:v>
                </c:pt>
                <c:pt idx="6">
                  <c:v>#N/A</c:v>
                </c:pt>
                <c:pt idx="7">
                  <c:v>20.12</c:v>
                </c:pt>
                <c:pt idx="8">
                  <c:v>#N/A</c:v>
                </c:pt>
                <c:pt idx="9">
                  <c:v>10.35</c:v>
                </c:pt>
              </c:numCache>
            </c:numRef>
          </c:val>
          <c:extLst>
            <c:ext xmlns:c16="http://schemas.microsoft.com/office/drawing/2014/chart" uri="{C3380CC4-5D6E-409C-BE32-E72D297353CC}">
              <c16:uniqueId val="{00000009-B8D5-4E61-95E2-2E28750545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1646</c:v>
                </c:pt>
                <c:pt idx="5">
                  <c:v>1626</c:v>
                </c:pt>
                <c:pt idx="8">
                  <c:v>1548</c:v>
                </c:pt>
                <c:pt idx="11">
                  <c:v>1473</c:v>
                </c:pt>
                <c:pt idx="14">
                  <c:v>1421</c:v>
                </c:pt>
              </c:numCache>
            </c:numRef>
          </c:val>
          <c:extLst>
            <c:ext xmlns:c16="http://schemas.microsoft.com/office/drawing/2014/chart" uri="{C3380CC4-5D6E-409C-BE32-E72D297353CC}">
              <c16:uniqueId val="{00000000-0856-4E71-86E2-EF752A278E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3</c:v>
                </c:pt>
                <c:pt idx="3">
                  <c:v>2</c:v>
                </c:pt>
                <c:pt idx="6">
                  <c:v>1</c:v>
                </c:pt>
                <c:pt idx="9">
                  <c:v>0</c:v>
                </c:pt>
                <c:pt idx="12">
                  <c:v>1</c:v>
                </c:pt>
              </c:numCache>
            </c:numRef>
          </c:val>
          <c:extLst>
            <c:ext xmlns:c16="http://schemas.microsoft.com/office/drawing/2014/chart" uri="{C3380CC4-5D6E-409C-BE32-E72D297353CC}">
              <c16:uniqueId val="{00000001-0856-4E71-86E2-EF752A278E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27</c:v>
                </c:pt>
                <c:pt idx="3">
                  <c:v>27</c:v>
                </c:pt>
                <c:pt idx="6">
                  <c:v>27</c:v>
                </c:pt>
                <c:pt idx="9">
                  <c:v>27</c:v>
                </c:pt>
                <c:pt idx="12">
                  <c:v>27</c:v>
                </c:pt>
              </c:numCache>
            </c:numRef>
          </c:val>
          <c:extLst>
            <c:ext xmlns:c16="http://schemas.microsoft.com/office/drawing/2014/chart" uri="{C3380CC4-5D6E-409C-BE32-E72D297353CC}">
              <c16:uniqueId val="{00000002-0856-4E71-86E2-EF752A278E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37</c:v>
                </c:pt>
                <c:pt idx="3">
                  <c:v>46</c:v>
                </c:pt>
                <c:pt idx="6">
                  <c:v>65</c:v>
                </c:pt>
                <c:pt idx="9">
                  <c:v>72</c:v>
                </c:pt>
                <c:pt idx="12">
                  <c:v>67</c:v>
                </c:pt>
              </c:numCache>
            </c:numRef>
          </c:val>
          <c:extLst>
            <c:ext xmlns:c16="http://schemas.microsoft.com/office/drawing/2014/chart" uri="{C3380CC4-5D6E-409C-BE32-E72D297353CC}">
              <c16:uniqueId val="{00000003-0856-4E71-86E2-EF752A278E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248</c:v>
                </c:pt>
                <c:pt idx="3">
                  <c:v>232</c:v>
                </c:pt>
                <c:pt idx="6">
                  <c:v>230</c:v>
                </c:pt>
                <c:pt idx="9">
                  <c:v>259</c:v>
                </c:pt>
                <c:pt idx="12">
                  <c:v>261</c:v>
                </c:pt>
              </c:numCache>
            </c:numRef>
          </c:val>
          <c:extLst>
            <c:ext xmlns:c16="http://schemas.microsoft.com/office/drawing/2014/chart" uri="{C3380CC4-5D6E-409C-BE32-E72D297353CC}">
              <c16:uniqueId val="{00000004-0856-4E71-86E2-EF752A278E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56-4E71-86E2-EF752A278E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56-4E71-86E2-EF752A278E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2266</c:v>
                </c:pt>
                <c:pt idx="3">
                  <c:v>2203</c:v>
                </c:pt>
                <c:pt idx="6">
                  <c:v>2094</c:v>
                </c:pt>
                <c:pt idx="9">
                  <c:v>2037</c:v>
                </c:pt>
                <c:pt idx="12">
                  <c:v>1973</c:v>
                </c:pt>
              </c:numCache>
            </c:numRef>
          </c:val>
          <c:extLst>
            <c:ext xmlns:c16="http://schemas.microsoft.com/office/drawing/2014/chart" uri="{C3380CC4-5D6E-409C-BE32-E72D297353CC}">
              <c16:uniqueId val="{00000007-0856-4E71-86E2-EF752A278E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935</c:v>
                </c:pt>
                <c:pt idx="2">
                  <c:v>#N/A</c:v>
                </c:pt>
                <c:pt idx="3">
                  <c:v>#N/A</c:v>
                </c:pt>
                <c:pt idx="4">
                  <c:v>884</c:v>
                </c:pt>
                <c:pt idx="5">
                  <c:v>#N/A</c:v>
                </c:pt>
                <c:pt idx="6">
                  <c:v>#N/A</c:v>
                </c:pt>
                <c:pt idx="7">
                  <c:v>869</c:v>
                </c:pt>
                <c:pt idx="8">
                  <c:v>#N/A</c:v>
                </c:pt>
                <c:pt idx="9">
                  <c:v>#N/A</c:v>
                </c:pt>
                <c:pt idx="10">
                  <c:v>922</c:v>
                </c:pt>
                <c:pt idx="11">
                  <c:v>#N/A</c:v>
                </c:pt>
                <c:pt idx="12">
                  <c:v>#N/A</c:v>
                </c:pt>
                <c:pt idx="13">
                  <c:v>908</c:v>
                </c:pt>
                <c:pt idx="14">
                  <c:v>#N/A</c:v>
                </c:pt>
              </c:numCache>
            </c:numRef>
          </c:val>
          <c:smooth val="0"/>
          <c:extLst>
            <c:ext xmlns:c16="http://schemas.microsoft.com/office/drawing/2014/chart" uri="{C3380CC4-5D6E-409C-BE32-E72D297353CC}">
              <c16:uniqueId val="{00000008-0856-4E71-86E2-EF752A278E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15484</c:v>
                </c:pt>
                <c:pt idx="5">
                  <c:v>14420</c:v>
                </c:pt>
                <c:pt idx="8">
                  <c:v>14131</c:v>
                </c:pt>
                <c:pt idx="11">
                  <c:v>13759</c:v>
                </c:pt>
                <c:pt idx="14">
                  <c:v>13990</c:v>
                </c:pt>
              </c:numCache>
            </c:numRef>
          </c:val>
          <c:extLst>
            <c:ext xmlns:c16="http://schemas.microsoft.com/office/drawing/2014/chart" uri="{C3380CC4-5D6E-409C-BE32-E72D297353CC}">
              <c16:uniqueId val="{00000000-0711-43F6-8089-F61FBA49C2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c:v>
                </c:pt>
                <c:pt idx="5">
                  <c:v>5</c:v>
                </c:pt>
                <c:pt idx="8">
                  <c:v>78</c:v>
                </c:pt>
                <c:pt idx="11">
                  <c:v>388</c:v>
                </c:pt>
                <c:pt idx="14">
                  <c:v>416</c:v>
                </c:pt>
              </c:numCache>
            </c:numRef>
          </c:val>
          <c:extLst>
            <c:ext xmlns:c16="http://schemas.microsoft.com/office/drawing/2014/chart" uri="{C3380CC4-5D6E-409C-BE32-E72D297353CC}">
              <c16:uniqueId val="{00000001-0711-43F6-8089-F61FBA49C2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1957</c:v>
                </c:pt>
                <c:pt idx="5">
                  <c:v>2865</c:v>
                </c:pt>
                <c:pt idx="8">
                  <c:v>2582</c:v>
                </c:pt>
                <c:pt idx="11">
                  <c:v>2482</c:v>
                </c:pt>
                <c:pt idx="14">
                  <c:v>2283</c:v>
                </c:pt>
              </c:numCache>
            </c:numRef>
          </c:val>
          <c:extLst>
            <c:ext xmlns:c16="http://schemas.microsoft.com/office/drawing/2014/chart" uri="{C3380CC4-5D6E-409C-BE32-E72D297353CC}">
              <c16:uniqueId val="{00000002-0711-43F6-8089-F61FBA49C2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11-43F6-8089-F61FBA49C2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11-43F6-8089-F61FBA49C2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11-43F6-8089-F61FBA49C2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1462</c:v>
                </c:pt>
                <c:pt idx="3">
                  <c:v>1173</c:v>
                </c:pt>
                <c:pt idx="6">
                  <c:v>1303</c:v>
                </c:pt>
                <c:pt idx="9">
                  <c:v>1028</c:v>
                </c:pt>
                <c:pt idx="12">
                  <c:v>919</c:v>
                </c:pt>
              </c:numCache>
            </c:numRef>
          </c:val>
          <c:extLst>
            <c:ext xmlns:c16="http://schemas.microsoft.com/office/drawing/2014/chart" uri="{C3380CC4-5D6E-409C-BE32-E72D297353CC}">
              <c16:uniqueId val="{00000006-0711-43F6-8089-F61FBA49C2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920</c:v>
                </c:pt>
                <c:pt idx="3">
                  <c:v>901</c:v>
                </c:pt>
                <c:pt idx="6">
                  <c:v>992</c:v>
                </c:pt>
                <c:pt idx="9">
                  <c:v>1068</c:v>
                </c:pt>
                <c:pt idx="12">
                  <c:v>1038</c:v>
                </c:pt>
              </c:numCache>
            </c:numRef>
          </c:val>
          <c:extLst>
            <c:ext xmlns:c16="http://schemas.microsoft.com/office/drawing/2014/chart" uri="{C3380CC4-5D6E-409C-BE32-E72D297353CC}">
              <c16:uniqueId val="{00000007-0711-43F6-8089-F61FBA49C2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2565</c:v>
                </c:pt>
                <c:pt idx="3">
                  <c:v>2453</c:v>
                </c:pt>
                <c:pt idx="6">
                  <c:v>2291</c:v>
                </c:pt>
                <c:pt idx="9">
                  <c:v>2833</c:v>
                </c:pt>
                <c:pt idx="12">
                  <c:v>2462</c:v>
                </c:pt>
              </c:numCache>
            </c:numRef>
          </c:val>
          <c:extLst>
            <c:ext xmlns:c16="http://schemas.microsoft.com/office/drawing/2014/chart" uri="{C3380CC4-5D6E-409C-BE32-E72D297353CC}">
              <c16:uniqueId val="{00000008-0711-43F6-8089-F61FBA49C2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219</c:v>
                </c:pt>
                <c:pt idx="3">
                  <c:v>192</c:v>
                </c:pt>
                <c:pt idx="6">
                  <c:v>164</c:v>
                </c:pt>
                <c:pt idx="9">
                  <c:v>137</c:v>
                </c:pt>
                <c:pt idx="12">
                  <c:v>110</c:v>
                </c:pt>
              </c:numCache>
            </c:numRef>
          </c:val>
          <c:extLst>
            <c:ext xmlns:c16="http://schemas.microsoft.com/office/drawing/2014/chart" uri="{C3380CC4-5D6E-409C-BE32-E72D297353CC}">
              <c16:uniqueId val="{00000009-0711-43F6-8089-F61FBA49C2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20231</c:v>
                </c:pt>
                <c:pt idx="3">
                  <c:v>19699</c:v>
                </c:pt>
                <c:pt idx="6">
                  <c:v>19351</c:v>
                </c:pt>
                <c:pt idx="9">
                  <c:v>19027</c:v>
                </c:pt>
                <c:pt idx="12">
                  <c:v>18331</c:v>
                </c:pt>
              </c:numCache>
            </c:numRef>
          </c:val>
          <c:extLst>
            <c:ext xmlns:c16="http://schemas.microsoft.com/office/drawing/2014/chart" uri="{C3380CC4-5D6E-409C-BE32-E72D297353CC}">
              <c16:uniqueId val="{0000000A-0711-43F6-8089-F61FBA49C25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7946</c:v>
                </c:pt>
                <c:pt idx="2">
                  <c:v>#N/A</c:v>
                </c:pt>
                <c:pt idx="3">
                  <c:v>#N/A</c:v>
                </c:pt>
                <c:pt idx="4">
                  <c:v>7128</c:v>
                </c:pt>
                <c:pt idx="5">
                  <c:v>#N/A</c:v>
                </c:pt>
                <c:pt idx="6">
                  <c:v>#N/A</c:v>
                </c:pt>
                <c:pt idx="7">
                  <c:v>7311</c:v>
                </c:pt>
                <c:pt idx="8">
                  <c:v>#N/A</c:v>
                </c:pt>
                <c:pt idx="9">
                  <c:v>#N/A</c:v>
                </c:pt>
                <c:pt idx="10">
                  <c:v>7464</c:v>
                </c:pt>
                <c:pt idx="11">
                  <c:v>#N/A</c:v>
                </c:pt>
                <c:pt idx="12">
                  <c:v>#N/A</c:v>
                </c:pt>
                <c:pt idx="13">
                  <c:v>6170</c:v>
                </c:pt>
                <c:pt idx="14">
                  <c:v>#N/A</c:v>
                </c:pt>
              </c:numCache>
            </c:numRef>
          </c:val>
          <c:smooth val="0"/>
          <c:extLst>
            <c:ext xmlns:c16="http://schemas.microsoft.com/office/drawing/2014/chart" uri="{C3380CC4-5D6E-409C-BE32-E72D297353CC}">
              <c16:uniqueId val="{0000000B-0711-43F6-8089-F61FBA49C25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867</c:v>
                </c:pt>
                <c:pt idx="1">
                  <c:v>747</c:v>
                </c:pt>
                <c:pt idx="2">
                  <c:v>647</c:v>
                </c:pt>
              </c:numCache>
            </c:numRef>
          </c:val>
          <c:extLst>
            <c:ext xmlns:c16="http://schemas.microsoft.com/office/drawing/2014/chart" uri="{C3380CC4-5D6E-409C-BE32-E72D297353CC}">
              <c16:uniqueId val="{00000000-F438-47CE-AF7B-7E09DFA363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307</c:v>
                </c:pt>
                <c:pt idx="1">
                  <c:v>307</c:v>
                </c:pt>
                <c:pt idx="2">
                  <c:v>307</c:v>
                </c:pt>
              </c:numCache>
            </c:numRef>
          </c:val>
          <c:extLst>
            <c:ext xmlns:c16="http://schemas.microsoft.com/office/drawing/2014/chart" uri="{C3380CC4-5D6E-409C-BE32-E72D297353CC}">
              <c16:uniqueId val="{00000001-F438-47CE-AF7B-7E09DFA363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1380</c:v>
                </c:pt>
                <c:pt idx="1">
                  <c:v>1426</c:v>
                </c:pt>
                <c:pt idx="2">
                  <c:v>1302</c:v>
                </c:pt>
              </c:numCache>
            </c:numRef>
          </c:val>
          <c:extLst>
            <c:ext xmlns:c16="http://schemas.microsoft.com/office/drawing/2014/chart" uri="{C3380CC4-5D6E-409C-BE32-E72D297353CC}">
              <c16:uniqueId val="{00000002-F438-47CE-AF7B-7E09DFA3635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61,811
61,095
46.63
27,108,334
26,425,980
506,970
12,440,308
18,330,956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特別徴収納税者の増及び新築家屋の増により地方税は増加傾向にあ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全国平均と同程度となったが、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歳出における扶助費の増加が続いており、依然として類似団体平均を下回ったまま推移している。今後も厳しい財政運営が見込まれるため行政経費のさらなる節減合理化を推し進め、財政の健全化に努める。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64558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6814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104775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083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157285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144992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485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144992</xdr:rowOff>
    </xdr:from>
    <xdr:to>
      <xdr:col>11</xdr:col>
      <xdr:colOff>31750</xdr:colOff>
      <xdr:row>44</xdr:row>
      <xdr:rowOff>165100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104775</xdr:rowOff>
    </xdr:from>
    <xdr:to>
      <xdr:col>11</xdr:col>
      <xdr:colOff>82550</xdr:colOff>
      <xdr:row>44</xdr:row>
      <xdr:rowOff>34925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45102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94192</xdr:rowOff>
    </xdr:from>
    <xdr:to>
      <xdr:col>11</xdr:col>
      <xdr:colOff>82550</xdr:colOff>
      <xdr:row>45</xdr:row>
      <xdr:rowOff>24342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9119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経常一般財源等においては、地方税や地方消費税が増加したが、地方交付税が単位費用等の見直しにより減となったため、経常一般財源等全体でも減となった。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一般財源等充当経常経費は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、公債費が減となったものの、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が給与改定等により増となり、また扶助費も保育関連事業、障害福祉事業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の増により、一般財源等充当経常経費全体でも増となった。このため、前年度よりも経常収支比率が悪化している。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扶助費が増加傾向にあり、今後も引き続き行財政改革に取組み、経常的経費の削減と経常一般財源の増収に努めなければならない。</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62</xdr:row>
      <xdr:rowOff>107188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53700"/>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5842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5370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5842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5370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97536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55370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153162</xdr:rowOff>
    </xdr:from>
    <xdr:to>
      <xdr:col>11</xdr:col>
      <xdr:colOff>82550</xdr:colOff>
      <xdr:row>61</xdr:row>
      <xdr:rowOff>83312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93489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28465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126492</xdr:rowOff>
    </xdr:from>
    <xdr:to>
      <xdr:col>15</xdr:col>
      <xdr:colOff>133350</xdr:colOff>
      <xdr:row>62</xdr:row>
      <xdr:rowOff>56642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66819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130827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管理職手当の削減等、人件費の削減を続けており、全国平均・県平均を下回り推移している。今後とも、行政改革に取り組み、定員管理・給与の適正化、民営化や民間委託、指定管理制度等の導入により、経費削減に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21158</xdr:rowOff>
    </xdr:from>
    <xdr:to>
      <xdr:col>23</xdr:col>
      <xdr:colOff>133350</xdr:colOff>
      <xdr:row>83</xdr:row>
      <xdr:rowOff>107598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51508"/>
          <a:ext cx="838200" cy="8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18049</xdr:rowOff>
    </xdr:from>
    <xdr:to>
      <xdr:col>19</xdr:col>
      <xdr:colOff>133350</xdr:colOff>
      <xdr:row>83</xdr:row>
      <xdr:rowOff>21158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48399"/>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18049</xdr:rowOff>
    </xdr:from>
    <xdr:to>
      <xdr:col>15</xdr:col>
      <xdr:colOff>82550</xdr:colOff>
      <xdr:row>83</xdr:row>
      <xdr:rowOff>106767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248399"/>
          <a:ext cx="889000" cy="8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151723</xdr:rowOff>
    </xdr:from>
    <xdr:to>
      <xdr:col>11</xdr:col>
      <xdr:colOff>31750</xdr:colOff>
      <xdr:row>83</xdr:row>
      <xdr:rowOff>106767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10623"/>
          <a:ext cx="889000" cy="12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86</xdr:row>
      <xdr:rowOff>145242</xdr:rowOff>
    </xdr:from>
    <xdr:to>
      <xdr:col>11</xdr:col>
      <xdr:colOff>82550</xdr:colOff>
      <xdr:row>87</xdr:row>
      <xdr:rowOff>75392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60169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97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56798</xdr:rowOff>
    </xdr:from>
    <xdr:to>
      <xdr:col>23</xdr:col>
      <xdr:colOff>184150</xdr:colOff>
      <xdr:row>83</xdr:row>
      <xdr:rowOff>158398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8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73325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3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141808</xdr:rowOff>
    </xdr:from>
    <xdr:to>
      <xdr:col>19</xdr:col>
      <xdr:colOff>184150</xdr:colOff>
      <xdr:row>83</xdr:row>
      <xdr:rowOff>71958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82135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69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138699</xdr:rowOff>
    </xdr:from>
    <xdr:to>
      <xdr:col>15</xdr:col>
      <xdr:colOff>133350</xdr:colOff>
      <xdr:row>83</xdr:row>
      <xdr:rowOff>68849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79026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6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55967</xdr:rowOff>
    </xdr:from>
    <xdr:to>
      <xdr:col>11</xdr:col>
      <xdr:colOff>82550</xdr:colOff>
      <xdr:row>83</xdr:row>
      <xdr:rowOff>157567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8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167744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5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100923</xdr:rowOff>
    </xdr:from>
    <xdr:to>
      <xdr:col>7</xdr:col>
      <xdr:colOff>31750</xdr:colOff>
      <xdr:row>83</xdr:row>
      <xdr:rowOff>31073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41250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退職者と採用者の学歴、経験年数の構成等により類似団体・全国平均を下回っている。今後とも人件費の適正化に努める。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47171</xdr:rowOff>
    </xdr:from>
    <xdr:to>
      <xdr:col>81</xdr:col>
      <xdr:colOff>44450</xdr:colOff>
      <xdr:row>83</xdr:row>
      <xdr:rowOff>98879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27752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84</xdr:row>
      <xdr:rowOff>30843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292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84</xdr:row>
      <xdr:rowOff>30843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292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150586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3292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33564</xdr:rowOff>
    </xdr:from>
    <xdr:to>
      <xdr:col>68</xdr:col>
      <xdr:colOff>203200</xdr:colOff>
      <xdr:row>86</xdr:row>
      <xdr:rowOff>135164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119941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167821</xdr:rowOff>
    </xdr:from>
    <xdr:to>
      <xdr:col>81</xdr:col>
      <xdr:colOff>95250</xdr:colOff>
      <xdr:row>83</xdr:row>
      <xdr:rowOff>97971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12898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7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次糸満市行政改革大綱・実行プランにより、保育士や現業職員等の退職不補充、保育所や給食センターの民間委託等を推進した結果、全国平均・県平均を下回る数値を示している。今後も職員の定数管理及び適正化に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42969</xdr:rowOff>
    </xdr:from>
    <xdr:to>
      <xdr:col>81</xdr:col>
      <xdr:colOff>44450</xdr:colOff>
      <xdr:row>61</xdr:row>
      <xdr:rowOff>46990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50141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117809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3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42969</xdr:rowOff>
    </xdr:from>
    <xdr:to>
      <xdr:col>77</xdr:col>
      <xdr:colOff>44450</xdr:colOff>
      <xdr:row>61</xdr:row>
      <xdr:rowOff>46990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0141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35577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42969</xdr:rowOff>
    </xdr:from>
    <xdr:to>
      <xdr:col>72</xdr:col>
      <xdr:colOff>203200</xdr:colOff>
      <xdr:row>61</xdr:row>
      <xdr:rowOff>42969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014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43621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8784</xdr:rowOff>
    </xdr:from>
    <xdr:to>
      <xdr:col>68</xdr:col>
      <xdr:colOff>152400</xdr:colOff>
      <xdr:row>61</xdr:row>
      <xdr:rowOff>42969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67234"/>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106256</xdr:rowOff>
    </xdr:from>
    <xdr:to>
      <xdr:col>68</xdr:col>
      <xdr:colOff>203200</xdr:colOff>
      <xdr:row>63</xdr:row>
      <xdr:rowOff>36406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21183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135696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2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167640</xdr:rowOff>
    </xdr:from>
    <xdr:to>
      <xdr:col>77</xdr:col>
      <xdr:colOff>95250</xdr:colOff>
      <xdr:row>61</xdr:row>
      <xdr:rowOff>97790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82567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163619</xdr:rowOff>
    </xdr:from>
    <xdr:to>
      <xdr:col>73</xdr:col>
      <xdr:colOff>44450</xdr:colOff>
      <xdr:row>61</xdr:row>
      <xdr:rowOff>93769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78546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163619</xdr:rowOff>
    </xdr:from>
    <xdr:to>
      <xdr:col>68</xdr:col>
      <xdr:colOff>203200</xdr:colOff>
      <xdr:row>61</xdr:row>
      <xdr:rowOff>93769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103946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129434</xdr:rowOff>
    </xdr:from>
    <xdr:to>
      <xdr:col>64</xdr:col>
      <xdr:colOff>152400</xdr:colOff>
      <xdr:row>61</xdr:row>
      <xdr:rowOff>59584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69761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投資的事業の抑制により地方債の新規発行額が減少しており、徐々に改善しているが、類似団体平均を上回ったまま推移している。今後は老朽化した学校施設の大規模改修等が控えているため、建設事業費の適正化や高率補助事業の活用を推進し、地方債発行の抑制に取り組む必要があ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114808</xdr:rowOff>
    </xdr:from>
    <xdr:to>
      <xdr:col>81</xdr:col>
      <xdr:colOff>44450</xdr:colOff>
      <xdr:row>41</xdr:row>
      <xdr:rowOff>114808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442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114808</xdr:rowOff>
    </xdr:from>
    <xdr:to>
      <xdr:col>77</xdr:col>
      <xdr:colOff>44450</xdr:colOff>
      <xdr:row>41</xdr:row>
      <xdr:rowOff>129286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14425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129286</xdr:rowOff>
    </xdr:from>
    <xdr:to>
      <xdr:col>72</xdr:col>
      <xdr:colOff>203200</xdr:colOff>
      <xdr:row>41</xdr:row>
      <xdr:rowOff>148590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1587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15748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780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28465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36085</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6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64008</xdr:rowOff>
    </xdr:from>
    <xdr:to>
      <xdr:col>77</xdr:col>
      <xdr:colOff>95250</xdr:colOff>
      <xdr:row>41</xdr:row>
      <xdr:rowOff>165608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78486</xdr:rowOff>
    </xdr:from>
    <xdr:to>
      <xdr:col>73</xdr:col>
      <xdr:colOff>44450</xdr:colOff>
      <xdr:row>42</xdr:row>
      <xdr:rowOff>8636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大規模事業の地方債償還が終了した影響などにより、将来負担比率は徐々に改善しているが、依然として類似団体・沖縄県平均を上回っている。そのため、今後控えている大規模な長期事業計画の整理縮小を図るなど、行財政改革に取り組み、人件費や公債費等の義務的経費の削減に取り組む必要があ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75997</xdr:rowOff>
    </xdr:from>
    <xdr:to>
      <xdr:col>81</xdr:col>
      <xdr:colOff>44450</xdr:colOff>
      <xdr:row>18</xdr:row>
      <xdr:rowOff>22301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990647"/>
          <a:ext cx="838200" cy="1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22301</xdr:rowOff>
    </xdr:from>
    <xdr:to>
      <xdr:col>77</xdr:col>
      <xdr:colOff>44450</xdr:colOff>
      <xdr:row>18</xdr:row>
      <xdr:rowOff>31953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10840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19406</xdr:rowOff>
    </xdr:from>
    <xdr:to>
      <xdr:col>72</xdr:col>
      <xdr:colOff>203200</xdr:colOff>
      <xdr:row>18</xdr:row>
      <xdr:rowOff>31953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3105506"/>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19406</xdr:rowOff>
    </xdr:from>
    <xdr:to>
      <xdr:col>68</xdr:col>
      <xdr:colOff>152400</xdr:colOff>
      <xdr:row>18</xdr:row>
      <xdr:rowOff>127508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105506"/>
          <a:ext cx="889000" cy="1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40454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6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25197</xdr:rowOff>
    </xdr:from>
    <xdr:to>
      <xdr:col>81</xdr:col>
      <xdr:colOff>95250</xdr:colOff>
      <xdr:row>17</xdr:row>
      <xdr:rowOff>126797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9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168724</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91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142951</xdr:rowOff>
    </xdr:from>
    <xdr:to>
      <xdr:col>77</xdr:col>
      <xdr:colOff>95250</xdr:colOff>
      <xdr:row>18</xdr:row>
      <xdr:rowOff>73101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05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57878</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143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152603</xdr:rowOff>
    </xdr:from>
    <xdr:to>
      <xdr:col>73</xdr:col>
      <xdr:colOff>44450</xdr:colOff>
      <xdr:row>18</xdr:row>
      <xdr:rowOff>82753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06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67530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15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140056</xdr:rowOff>
    </xdr:from>
    <xdr:to>
      <xdr:col>68</xdr:col>
      <xdr:colOff>203200</xdr:colOff>
      <xdr:row>18</xdr:row>
      <xdr:rowOff>70206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0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54983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1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76708</xdr:rowOff>
    </xdr:from>
    <xdr:to>
      <xdr:col>64</xdr:col>
      <xdr:colOff>152400</xdr:colOff>
      <xdr:row>19</xdr:row>
      <xdr:rowOff>6858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1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163085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24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61,811
61,095
46.63
27,108,334
26,425,980
506,970
12,440,308
18,330,956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団塊の世代の退職による退職手当負担金の増傾向が落ち着いたため、県平均・全国平均を下回っている。今後も継続し管理職手当削減等による人件費の圧縮を図っていく。</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306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3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3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37</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3062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物件費が類似団体、全国及び沖縄県平均を下回っている主な要因として、ごみ処理業務を一部事務組合で行っていることがあげられる。今後とも事務事業の廃止や削減により物件費の抑制に努める。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53848</xdr:rowOff>
    </xdr:from>
    <xdr:to>
      <xdr:col>82</xdr:col>
      <xdr:colOff>107950</xdr:colOff>
      <xdr:row>14</xdr:row>
      <xdr:rowOff>99568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541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34561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7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26416</xdr:rowOff>
    </xdr:from>
    <xdr:to>
      <xdr:col>78</xdr:col>
      <xdr:colOff>69850</xdr:colOff>
      <xdr:row>14</xdr:row>
      <xdr:rowOff>53848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267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26416</xdr:rowOff>
    </xdr:from>
    <xdr:to>
      <xdr:col>73</xdr:col>
      <xdr:colOff>180975</xdr:colOff>
      <xdr:row>14</xdr:row>
      <xdr:rowOff>26416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267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26416</xdr:rowOff>
    </xdr:from>
    <xdr:to>
      <xdr:col>69</xdr:col>
      <xdr:colOff>92075</xdr:colOff>
      <xdr:row>14</xdr:row>
      <xdr:rowOff>35560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26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82567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11701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48768</xdr:rowOff>
    </xdr:from>
    <xdr:to>
      <xdr:col>82</xdr:col>
      <xdr:colOff>158750</xdr:colOff>
      <xdr:row>14</xdr:row>
      <xdr:rowOff>150368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65295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9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xdr:rowOff>
    </xdr:from>
    <xdr:to>
      <xdr:col>78</xdr:col>
      <xdr:colOff>120650</xdr:colOff>
      <xdr:row>14</xdr:row>
      <xdr:rowOff>104648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114825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7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147066</xdr:rowOff>
    </xdr:from>
    <xdr:to>
      <xdr:col>74</xdr:col>
      <xdr:colOff>31750</xdr:colOff>
      <xdr:row>14</xdr:row>
      <xdr:rowOff>77216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147066</xdr:rowOff>
    </xdr:from>
    <xdr:to>
      <xdr:col>69</xdr:col>
      <xdr:colOff>142875</xdr:colOff>
      <xdr:row>14</xdr:row>
      <xdr:rowOff>77216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87393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96537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障害者福祉サービス費、生活保護費、児童福祉費等の増化が著しく、類似団体・沖縄県平均を上回る高い水準で推移している。今後もこの傾向は続く見通しだが、資格審査等のさらなる適正化や保育施設の配置見直しを進めていくことで、財政を圧迫する上昇傾向に歯止めをかけるよう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154215</xdr:rowOff>
    </xdr:from>
    <xdr:to>
      <xdr:col>24</xdr:col>
      <xdr:colOff>25400</xdr:colOff>
      <xdr:row>61</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441215"/>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87284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154215</xdr:rowOff>
    </xdr:from>
    <xdr:to>
      <xdr:col>19</xdr:col>
      <xdr:colOff>187325</xdr:colOff>
      <xdr:row>60</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441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21970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67128</xdr:rowOff>
    </xdr:from>
    <xdr:to>
      <xdr:col>15</xdr:col>
      <xdr:colOff>98425</xdr:colOff>
      <xdr:row>60</xdr:row>
      <xdr:rowOff>154215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354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60</xdr:row>
      <xdr:rowOff>67128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473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119743</xdr:rowOff>
    </xdr:from>
    <xdr:to>
      <xdr:col>11</xdr:col>
      <xdr:colOff>60325</xdr:colOff>
      <xdr:row>55</xdr:row>
      <xdr:rowOff>49893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117022</xdr:rowOff>
    </xdr:from>
    <xdr:to>
      <xdr:col>24</xdr:col>
      <xdr:colOff>76200</xdr:colOff>
      <xdr:row>62</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25599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103415</xdr:rowOff>
    </xdr:from>
    <xdr:to>
      <xdr:col>20</xdr:col>
      <xdr:colOff>38100</xdr:colOff>
      <xdr:row>61</xdr:row>
      <xdr:rowOff>33565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18342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7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103415</xdr:rowOff>
    </xdr:from>
    <xdr:to>
      <xdr:col>15</xdr:col>
      <xdr:colOff>149225</xdr:colOff>
      <xdr:row>61</xdr:row>
      <xdr:rowOff>33565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3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18342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7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16328</xdr:rowOff>
    </xdr:from>
    <xdr:to>
      <xdr:col>11</xdr:col>
      <xdr:colOff>60325</xdr:colOff>
      <xdr:row>60</xdr:row>
      <xdr:rowOff>117928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102705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介護保険特別会計及び公共下水道事業特別会計への繰出金の増により比率は増加している。今後は高齢化による、後期高齢者医療特別会計、介護保険特別会計の給付費の増加や、また、農業集落排水特別会計の施設整備費の増が見込まれるため、給付費の適正化、使用料や保険料の見直しやさらなる徴収強化等に取り組み、独立採算の原則に沿った財政運営を目指す。</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97609</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4655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143346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01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91077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4655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91077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596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80208</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104140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59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18886</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2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80934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40277</xdr:rowOff>
    </xdr:from>
    <xdr:to>
      <xdr:col>74</xdr:col>
      <xdr:colOff>31750</xdr:colOff>
      <xdr:row>56</xdr:row>
      <xdr:rowOff>141877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139717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市単独補助金等の見直しにより類似団体、全国平均を下回っている。今後、糸満市豊見城市清掃施設組合負担金については施設の老朽化に伴う修繕・更新費用により増加することが見込まれ、補助費全体としても数年は徐々に上昇する見通しである。今後とも補助金の見直しや廃止に取り組み、適正化に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166189</xdr:rowOff>
    </xdr:from>
    <xdr:to>
      <xdr:col>82</xdr:col>
      <xdr:colOff>107950</xdr:colOff>
      <xdr:row>34</xdr:row>
      <xdr:rowOff>166189</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5995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153126</xdr:rowOff>
    </xdr:from>
    <xdr:to>
      <xdr:col>78</xdr:col>
      <xdr:colOff>69850</xdr:colOff>
      <xdr:row>34</xdr:row>
      <xdr:rowOff>166189</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598242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133531</xdr:rowOff>
    </xdr:from>
    <xdr:to>
      <xdr:col>73</xdr:col>
      <xdr:colOff>180975</xdr:colOff>
      <xdr:row>34</xdr:row>
      <xdr:rowOff>153126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59628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53176</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120469</xdr:rowOff>
    </xdr:from>
    <xdr:to>
      <xdr:col>69</xdr:col>
      <xdr:colOff>92075</xdr:colOff>
      <xdr:row>34</xdr:row>
      <xdr:rowOff>133531</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59497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67871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133185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115389</xdr:rowOff>
    </xdr:from>
    <xdr:to>
      <xdr:col>82</xdr:col>
      <xdr:colOff>158750</xdr:colOff>
      <xdr:row>35</xdr:row>
      <xdr:rowOff>45539</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131916</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78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115389</xdr:rowOff>
    </xdr:from>
    <xdr:to>
      <xdr:col>78</xdr:col>
      <xdr:colOff>120650</xdr:colOff>
      <xdr:row>35</xdr:row>
      <xdr:rowOff>45539</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55716</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713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102326</xdr:rowOff>
    </xdr:from>
    <xdr:to>
      <xdr:col>74</xdr:col>
      <xdr:colOff>31750</xdr:colOff>
      <xdr:row>35</xdr:row>
      <xdr:rowOff>32476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42653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70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82731</xdr:rowOff>
    </xdr:from>
    <xdr:to>
      <xdr:col>69</xdr:col>
      <xdr:colOff>142875</xdr:colOff>
      <xdr:row>35</xdr:row>
      <xdr:rowOff>12881</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23058</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6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69669</xdr:rowOff>
    </xdr:from>
    <xdr:to>
      <xdr:col>65</xdr:col>
      <xdr:colOff>53975</xdr:colOff>
      <xdr:row>34</xdr:row>
      <xdr:rowOff>171269</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8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9996</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66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大規模事業の地方債償還が終了した影響により減少しているが、今後は沖縄振興特別推進交付金事業に伴う地方債発行の増加が懸念される。事業推進のうえで地方債の発行は不可欠だが、義務的経費の増加による財政の硬直化を防ぐために、地方債の新規発行を抑制するよう高率国庫補助事業などの活用に引き続き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120142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035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77</xdr:row>
      <xdr:rowOff>165863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3217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78</xdr:row>
      <xdr:rowOff>12700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3675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90424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3858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23131</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69342</xdr:rowOff>
    </xdr:from>
    <xdr:to>
      <xdr:col>20</xdr:col>
      <xdr:colOff>38100</xdr:colOff>
      <xdr:row>77</xdr:row>
      <xdr:rowOff>170942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29990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や人件費に基因する公営企業繰出金の減少により全体として減少している。人件費は給与改定による給与等の増、扶助費は社会保障関係費が増加により今後も増加が見込まれる。したがって、一般財源等充当経常経費は全体として増加し続けているため、今後も引き続き行財政改革に取組み、経常的経費の削減と経常一般財源の増収に努めなければならない。</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78</xdr:row>
      <xdr:rowOff>40132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221208"/>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51563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2212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51563</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1572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42418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1572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5859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20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163068</xdr:rowOff>
    </xdr:from>
    <xdr:to>
      <xdr:col>65</xdr:col>
      <xdr:colOff>53975</xdr:colOff>
      <xdr:row>77</xdr:row>
      <xdr:rowOff>93218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77995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56115</xdr:rowOff>
    </xdr:from>
    <xdr:to>
      <xdr:col>29</xdr:col>
      <xdr:colOff>127000</xdr:colOff>
      <xdr:row>18</xdr:row>
      <xdr:rowOff>83185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89840"/>
          <a:ext cx="647700" cy="27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83185</xdr:rowOff>
    </xdr:from>
    <xdr:to>
      <xdr:col>26</xdr:col>
      <xdr:colOff>50800</xdr:colOff>
      <xdr:row>18</xdr:row>
      <xdr:rowOff>91891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16910"/>
          <a:ext cx="698500" cy="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86100</xdr:rowOff>
    </xdr:from>
    <xdr:to>
      <xdr:col>22</xdr:col>
      <xdr:colOff>114300</xdr:colOff>
      <xdr:row>18</xdr:row>
      <xdr:rowOff>91891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219825"/>
          <a:ext cx="698500" cy="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83699</xdr:rowOff>
    </xdr:from>
    <xdr:to>
      <xdr:col>18</xdr:col>
      <xdr:colOff>177800</xdr:colOff>
      <xdr:row>18</xdr:row>
      <xdr:rowOff>86100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17424"/>
          <a:ext cx="698500" cy="2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93288</xdr:rowOff>
    </xdr:from>
    <xdr:to>
      <xdr:col>19</xdr:col>
      <xdr:colOff>38100</xdr:colOff>
      <xdr:row>16</xdr:row>
      <xdr:rowOff>23438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33615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5315</xdr:rowOff>
    </xdr:from>
    <xdr:to>
      <xdr:col>29</xdr:col>
      <xdr:colOff>177800</xdr:colOff>
      <xdr:row>18</xdr:row>
      <xdr:rowOff>106915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39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148842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32385</xdr:rowOff>
    </xdr:from>
    <xdr:to>
      <xdr:col>26</xdr:col>
      <xdr:colOff>101600</xdr:colOff>
      <xdr:row>18</xdr:row>
      <xdr:rowOff>133985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6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118762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52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41091</xdr:rowOff>
    </xdr:from>
    <xdr:to>
      <xdr:col>22</xdr:col>
      <xdr:colOff>165100</xdr:colOff>
      <xdr:row>18</xdr:row>
      <xdr:rowOff>142691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74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127468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6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35300</xdr:rowOff>
    </xdr:from>
    <xdr:to>
      <xdr:col>19</xdr:col>
      <xdr:colOff>38100</xdr:colOff>
      <xdr:row>18</xdr:row>
      <xdr:rowOff>136899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6902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121677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32899</xdr:rowOff>
    </xdr:from>
    <xdr:to>
      <xdr:col>15</xdr:col>
      <xdr:colOff>101600</xdr:colOff>
      <xdr:row>18</xdr:row>
      <xdr:rowOff>134500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6662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119277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5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183040</xdr:rowOff>
    </xdr:from>
    <xdr:to>
      <xdr:col>29</xdr:col>
      <xdr:colOff>127000</xdr:colOff>
      <xdr:row>35</xdr:row>
      <xdr:rowOff>193882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793390"/>
          <a:ext cx="647700" cy="10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225213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5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183040</xdr:rowOff>
    </xdr:from>
    <xdr:to>
      <xdr:col>26</xdr:col>
      <xdr:colOff>50800</xdr:colOff>
      <xdr:row>35</xdr:row>
      <xdr:rowOff>207826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93390"/>
          <a:ext cx="698500" cy="24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194176</xdr:rowOff>
    </xdr:from>
    <xdr:to>
      <xdr:col>22</xdr:col>
      <xdr:colOff>114300</xdr:colOff>
      <xdr:row>35</xdr:row>
      <xdr:rowOff>207826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04526"/>
          <a:ext cx="698500" cy="1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300586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165862</xdr:rowOff>
    </xdr:from>
    <xdr:to>
      <xdr:col>18</xdr:col>
      <xdr:colOff>177800</xdr:colOff>
      <xdr:row>35</xdr:row>
      <xdr:rowOff>194176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76212"/>
          <a:ext cx="698500" cy="2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335726</xdr:rowOff>
    </xdr:from>
    <xdr:to>
      <xdr:col>19</xdr:col>
      <xdr:colOff>38100</xdr:colOff>
      <xdr:row>35</xdr:row>
      <xdr:rowOff>94426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104603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37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143082</xdr:rowOff>
    </xdr:from>
    <xdr:to>
      <xdr:col>29</xdr:col>
      <xdr:colOff>177800</xdr:colOff>
      <xdr:row>35</xdr:row>
      <xdr:rowOff>244682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53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331059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98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132240</xdr:rowOff>
    </xdr:from>
    <xdr:to>
      <xdr:col>26</xdr:col>
      <xdr:colOff>101600</xdr:colOff>
      <xdr:row>35</xdr:row>
      <xdr:rowOff>233840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42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244017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1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157026</xdr:rowOff>
    </xdr:from>
    <xdr:to>
      <xdr:col>22</xdr:col>
      <xdr:colOff>165100</xdr:colOff>
      <xdr:row>35</xdr:row>
      <xdr:rowOff>258626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67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268803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3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143376</xdr:rowOff>
    </xdr:from>
    <xdr:to>
      <xdr:col>19</xdr:col>
      <xdr:colOff>38100</xdr:colOff>
      <xdr:row>35</xdr:row>
      <xdr:rowOff>244976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53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229753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4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115062</xdr:rowOff>
    </xdr:from>
    <xdr:to>
      <xdr:col>15</xdr:col>
      <xdr:colOff>101600</xdr:colOff>
      <xdr:row>35</xdr:row>
      <xdr:rowOff>216662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25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201439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1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61,811
61,095
46.63
27,108,334
26,425,980
506,970
12,440,308
18,330,956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118288</xdr:rowOff>
    </xdr:from>
    <xdr:to>
      <xdr:col>24</xdr:col>
      <xdr:colOff>63500</xdr:colOff>
      <xdr:row>37</xdr:row>
      <xdr:rowOff>153530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61938"/>
          <a:ext cx="8382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153530</xdr:rowOff>
    </xdr:from>
    <xdr:to>
      <xdr:col>19</xdr:col>
      <xdr:colOff>177800</xdr:colOff>
      <xdr:row>37</xdr:row>
      <xdr:rowOff>160674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97180"/>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141624</xdr:rowOff>
    </xdr:from>
    <xdr:to>
      <xdr:col>15</xdr:col>
      <xdr:colOff>50800</xdr:colOff>
      <xdr:row>37</xdr:row>
      <xdr:rowOff>160674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8527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61709</xdr:rowOff>
    </xdr:from>
    <xdr:to>
      <xdr:col>10</xdr:col>
      <xdr:colOff>114300</xdr:colOff>
      <xdr:row>37</xdr:row>
      <xdr:rowOff>141624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05359"/>
          <a:ext cx="889000" cy="7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64154</xdr:rowOff>
    </xdr:from>
    <xdr:to>
      <xdr:col>10</xdr:col>
      <xdr:colOff>165100</xdr:colOff>
      <xdr:row>35</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67488</xdr:rowOff>
    </xdr:from>
    <xdr:to>
      <xdr:col>24</xdr:col>
      <xdr:colOff>114300</xdr:colOff>
      <xdr:row>37</xdr:row>
      <xdr:rowOff>169087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111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45915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102730</xdr:rowOff>
    </xdr:from>
    <xdr:to>
      <xdr:col>20</xdr:col>
      <xdr:colOff>38100</xdr:colOff>
      <xdr:row>38</xdr:row>
      <xdr:rowOff>32880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24007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109874</xdr:rowOff>
    </xdr:from>
    <xdr:to>
      <xdr:col>15</xdr:col>
      <xdr:colOff>101600</xdr:colOff>
      <xdr:row>38</xdr:row>
      <xdr:rowOff>40024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31151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4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90824</xdr:rowOff>
    </xdr:from>
    <xdr:to>
      <xdr:col>10</xdr:col>
      <xdr:colOff>165100</xdr:colOff>
      <xdr:row>38</xdr:row>
      <xdr:rowOff>20974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12101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10909</xdr:rowOff>
    </xdr:from>
    <xdr:to>
      <xdr:col>6</xdr:col>
      <xdr:colOff>38100</xdr:colOff>
      <xdr:row>37</xdr:row>
      <xdr:rowOff>112509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5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103636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22589</xdr:rowOff>
    </xdr:from>
    <xdr:to>
      <xdr:col>24</xdr:col>
      <xdr:colOff>63500</xdr:colOff>
      <xdr:row>55</xdr:row>
      <xdr:rowOff>123469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452339"/>
          <a:ext cx="838200" cy="10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123469</xdr:rowOff>
    </xdr:from>
    <xdr:to>
      <xdr:col>19</xdr:col>
      <xdr:colOff>177800</xdr:colOff>
      <xdr:row>55</xdr:row>
      <xdr:rowOff>133368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53219"/>
          <a:ext cx="88900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14153</xdr:rowOff>
    </xdr:from>
    <xdr:to>
      <xdr:col>15</xdr:col>
      <xdr:colOff>50800</xdr:colOff>
      <xdr:row>55</xdr:row>
      <xdr:rowOff>133368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443903"/>
          <a:ext cx="889000" cy="1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14153</xdr:rowOff>
    </xdr:from>
    <xdr:to>
      <xdr:col>10</xdr:col>
      <xdr:colOff>114300</xdr:colOff>
      <xdr:row>56</xdr:row>
      <xdr:rowOff>44854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443903"/>
          <a:ext cx="889000" cy="20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78293</xdr:rowOff>
    </xdr:from>
    <xdr:to>
      <xdr:col>10</xdr:col>
      <xdr:colOff>165100</xdr:colOff>
      <xdr:row>52</xdr:row>
      <xdr:rowOff>8443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882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24970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859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143239</xdr:rowOff>
    </xdr:from>
    <xdr:to>
      <xdr:col>24</xdr:col>
      <xdr:colOff>114300</xdr:colOff>
      <xdr:row>55</xdr:row>
      <xdr:rowOff>73389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0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121666</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7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72669</xdr:rowOff>
    </xdr:from>
    <xdr:to>
      <xdr:col>20</xdr:col>
      <xdr:colOff>38100</xdr:colOff>
      <xdr:row>56</xdr:row>
      <xdr:rowOff>2819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0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165396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59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82568</xdr:rowOff>
    </xdr:from>
    <xdr:to>
      <xdr:col>15</xdr:col>
      <xdr:colOff>101600</xdr:colOff>
      <xdr:row>56</xdr:row>
      <xdr:rowOff>12718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1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3845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60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134803</xdr:rowOff>
    </xdr:from>
    <xdr:to>
      <xdr:col>10</xdr:col>
      <xdr:colOff>165100</xdr:colOff>
      <xdr:row>55</xdr:row>
      <xdr:rowOff>64953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39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56080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8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165504</xdr:rowOff>
    </xdr:from>
    <xdr:to>
      <xdr:col>6</xdr:col>
      <xdr:colOff>38100</xdr:colOff>
      <xdr:row>56</xdr:row>
      <xdr:rowOff>95654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9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86781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8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119218</xdr:rowOff>
    </xdr:from>
    <xdr:to>
      <xdr:col>24</xdr:col>
      <xdr:colOff>63500</xdr:colOff>
      <xdr:row>77</xdr:row>
      <xdr:rowOff>146146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20868"/>
          <a:ext cx="838200" cy="2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68470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7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113959</xdr:rowOff>
    </xdr:from>
    <xdr:to>
      <xdr:col>19</xdr:col>
      <xdr:colOff>177800</xdr:colOff>
      <xdr:row>77</xdr:row>
      <xdr:rowOff>146146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315609"/>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75829</xdr:rowOff>
    </xdr:from>
    <xdr:to>
      <xdr:col>15</xdr:col>
      <xdr:colOff>50800</xdr:colOff>
      <xdr:row>77</xdr:row>
      <xdr:rowOff>113959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77479"/>
          <a:ext cx="889000" cy="3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19642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75829</xdr:rowOff>
    </xdr:from>
    <xdr:to>
      <xdr:col>10</xdr:col>
      <xdr:colOff>114300</xdr:colOff>
      <xdr:row>77</xdr:row>
      <xdr:rowOff>125206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77479"/>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4226</xdr:rowOff>
    </xdr:from>
    <xdr:to>
      <xdr:col>10</xdr:col>
      <xdr:colOff>165100</xdr:colOff>
      <xdr:row>77</xdr:row>
      <xdr:rowOff>105826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122353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68418</xdr:rowOff>
    </xdr:from>
    <xdr:to>
      <xdr:col>24</xdr:col>
      <xdr:colOff>114300</xdr:colOff>
      <xdr:row>77</xdr:row>
      <xdr:rowOff>170018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7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91295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95346</xdr:rowOff>
    </xdr:from>
    <xdr:to>
      <xdr:col>20</xdr:col>
      <xdr:colOff>38100</xdr:colOff>
      <xdr:row>78</xdr:row>
      <xdr:rowOff>25496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16623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8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63159</xdr:rowOff>
    </xdr:from>
    <xdr:to>
      <xdr:col>15</xdr:col>
      <xdr:colOff>101600</xdr:colOff>
      <xdr:row>77</xdr:row>
      <xdr:rowOff>164759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9836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04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25029</xdr:rowOff>
    </xdr:from>
    <xdr:to>
      <xdr:col>10</xdr:col>
      <xdr:colOff>165100</xdr:colOff>
      <xdr:row>77</xdr:row>
      <xdr:rowOff>126629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117756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1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74406</xdr:rowOff>
    </xdr:from>
    <xdr:to>
      <xdr:col>6</xdr:col>
      <xdr:colOff>38100</xdr:colOff>
      <xdr:row>78</xdr:row>
      <xdr:rowOff>4556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7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167133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6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23999</xdr:rowOff>
    </xdr:from>
    <xdr:to>
      <xdr:col>24</xdr:col>
      <xdr:colOff>63500</xdr:colOff>
      <xdr:row>90</xdr:row>
      <xdr:rowOff>25050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5454499"/>
          <a:ext cx="8382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110059</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9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25050</xdr:rowOff>
    </xdr:from>
    <xdr:to>
      <xdr:col>19</xdr:col>
      <xdr:colOff>177800</xdr:colOff>
      <xdr:row>91</xdr:row>
      <xdr:rowOff>33004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5455550"/>
          <a:ext cx="889000" cy="17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50136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50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33004</xdr:rowOff>
    </xdr:from>
    <xdr:to>
      <xdr:col>15</xdr:col>
      <xdr:colOff>50800</xdr:colOff>
      <xdr:row>92</xdr:row>
      <xdr:rowOff>3804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5634954"/>
          <a:ext cx="889000" cy="14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86011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54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3804</xdr:rowOff>
    </xdr:from>
    <xdr:to>
      <xdr:col>10</xdr:col>
      <xdr:colOff>114300</xdr:colOff>
      <xdr:row>92</xdr:row>
      <xdr:rowOff>134838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5777204"/>
          <a:ext cx="889000" cy="13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10444</xdr:rowOff>
    </xdr:from>
    <xdr:to>
      <xdr:col>10</xdr:col>
      <xdr:colOff>165100</xdr:colOff>
      <xdr:row>96</xdr:row>
      <xdr:rowOff>112044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103171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56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23618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5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144649</xdr:rowOff>
    </xdr:from>
    <xdr:to>
      <xdr:col>24</xdr:col>
      <xdr:colOff>114300</xdr:colOff>
      <xdr:row>90</xdr:row>
      <xdr:rowOff>74799</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540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97676</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35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145700</xdr:rowOff>
    </xdr:from>
    <xdr:to>
      <xdr:col>20</xdr:col>
      <xdr:colOff>38100</xdr:colOff>
      <xdr:row>90</xdr:row>
      <xdr:rowOff>75850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540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92377</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17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153654</xdr:rowOff>
    </xdr:from>
    <xdr:to>
      <xdr:col>15</xdr:col>
      <xdr:colOff>101600</xdr:colOff>
      <xdr:row>91</xdr:row>
      <xdr:rowOff>83804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55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100331</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35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124454</xdr:rowOff>
    </xdr:from>
    <xdr:to>
      <xdr:col>10</xdr:col>
      <xdr:colOff>165100</xdr:colOff>
      <xdr:row>92</xdr:row>
      <xdr:rowOff>54604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572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71131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19795" y="155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84038</xdr:rowOff>
    </xdr:from>
    <xdr:to>
      <xdr:col>6</xdr:col>
      <xdr:colOff>38100</xdr:colOff>
      <xdr:row>93</xdr:row>
      <xdr:rowOff>14188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585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30715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30795" y="1563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143043</xdr:rowOff>
    </xdr:from>
    <xdr:to>
      <xdr:col>55</xdr:col>
      <xdr:colOff>0</xdr:colOff>
      <xdr:row>37</xdr:row>
      <xdr:rowOff>155016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486693"/>
          <a:ext cx="8382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133485</xdr:rowOff>
    </xdr:from>
    <xdr:to>
      <xdr:col>50</xdr:col>
      <xdr:colOff>114300</xdr:colOff>
      <xdr:row>37</xdr:row>
      <xdr:rowOff>155016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477135"/>
          <a:ext cx="889000" cy="2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133485</xdr:rowOff>
    </xdr:from>
    <xdr:to>
      <xdr:col>45</xdr:col>
      <xdr:colOff>177800</xdr:colOff>
      <xdr:row>37</xdr:row>
      <xdr:rowOff>157174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477135"/>
          <a:ext cx="889000" cy="2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156802</xdr:rowOff>
    </xdr:from>
    <xdr:to>
      <xdr:col>41</xdr:col>
      <xdr:colOff>50800</xdr:colOff>
      <xdr:row>37</xdr:row>
      <xdr:rowOff>157174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500452"/>
          <a:ext cx="8890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62868</xdr:rowOff>
    </xdr:from>
    <xdr:to>
      <xdr:col>41</xdr:col>
      <xdr:colOff>101600</xdr:colOff>
      <xdr:row>35</xdr:row>
      <xdr:rowOff>164468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06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9545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83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92243</xdr:rowOff>
    </xdr:from>
    <xdr:to>
      <xdr:col>55</xdr:col>
      <xdr:colOff>50800</xdr:colOff>
      <xdr:row>38</xdr:row>
      <xdr:rowOff>22393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43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70670</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41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104216</xdr:rowOff>
    </xdr:from>
    <xdr:to>
      <xdr:col>50</xdr:col>
      <xdr:colOff>165100</xdr:colOff>
      <xdr:row>38</xdr:row>
      <xdr:rowOff>34366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25493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4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82685</xdr:rowOff>
    </xdr:from>
    <xdr:to>
      <xdr:col>46</xdr:col>
      <xdr:colOff>38100</xdr:colOff>
      <xdr:row>38</xdr:row>
      <xdr:rowOff>12835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2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3962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1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106374</xdr:rowOff>
    </xdr:from>
    <xdr:to>
      <xdr:col>41</xdr:col>
      <xdr:colOff>101600</xdr:colOff>
      <xdr:row>38</xdr:row>
      <xdr:rowOff>36523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500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27650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4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106002</xdr:rowOff>
    </xdr:from>
    <xdr:to>
      <xdr:col>36</xdr:col>
      <xdr:colOff>165100</xdr:colOff>
      <xdr:row>38</xdr:row>
      <xdr:rowOff>36152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27279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4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xdr:rowOff>
    </xdr:from>
    <xdr:to>
      <xdr:col>55</xdr:col>
      <xdr:colOff>0</xdr:colOff>
      <xdr:row>57</xdr:row>
      <xdr:rowOff>99910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772790"/>
          <a:ext cx="838200" cy="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47055</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819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119167</xdr:rowOff>
    </xdr:from>
    <xdr:to>
      <xdr:col>50</xdr:col>
      <xdr:colOff>114300</xdr:colOff>
      <xdr:row>57</xdr:row>
      <xdr:rowOff>140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720367"/>
          <a:ext cx="889000" cy="5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134444</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119167</xdr:rowOff>
    </xdr:from>
    <xdr:to>
      <xdr:col>45</xdr:col>
      <xdr:colOff>177800</xdr:colOff>
      <xdr:row>57</xdr:row>
      <xdr:rowOff>137382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720367"/>
          <a:ext cx="889000" cy="18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149605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9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72117</xdr:rowOff>
    </xdr:from>
    <xdr:to>
      <xdr:col>41</xdr:col>
      <xdr:colOff>50800</xdr:colOff>
      <xdr:row>57</xdr:row>
      <xdr:rowOff>137382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44767"/>
          <a:ext cx="889000" cy="6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10047</xdr:rowOff>
    </xdr:from>
    <xdr:to>
      <xdr:col>41</xdr:col>
      <xdr:colOff>101600</xdr:colOff>
      <xdr:row>56</xdr:row>
      <xdr:rowOff>111647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1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128174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8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49110</xdr:rowOff>
    </xdr:from>
    <xdr:to>
      <xdr:col>55</xdr:col>
      <xdr:colOff>50800</xdr:colOff>
      <xdr:row>57</xdr:row>
      <xdr:rowOff>150710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71987</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7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120790</xdr:rowOff>
    </xdr:from>
    <xdr:to>
      <xdr:col>50</xdr:col>
      <xdr:colOff>165100</xdr:colOff>
      <xdr:row>57</xdr:row>
      <xdr:rowOff>50940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2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67467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4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68367</xdr:rowOff>
    </xdr:from>
    <xdr:to>
      <xdr:col>46</xdr:col>
      <xdr:colOff>38100</xdr:colOff>
      <xdr:row>56</xdr:row>
      <xdr:rowOff>169967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15044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44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86582</xdr:rowOff>
    </xdr:from>
    <xdr:to>
      <xdr:col>41</xdr:col>
      <xdr:colOff>101600</xdr:colOff>
      <xdr:row>58</xdr:row>
      <xdr:rowOff>16732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5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7859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5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21317</xdr:rowOff>
    </xdr:from>
    <xdr:to>
      <xdr:col>36</xdr:col>
      <xdr:colOff>165100</xdr:colOff>
      <xdr:row>57</xdr:row>
      <xdr:rowOff>122917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114044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8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132102</xdr:rowOff>
    </xdr:from>
    <xdr:to>
      <xdr:col>55</xdr:col>
      <xdr:colOff>0</xdr:colOff>
      <xdr:row>79</xdr:row>
      <xdr:rowOff>10900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05202"/>
          <a:ext cx="838200" cy="5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65629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3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102220</xdr:rowOff>
    </xdr:from>
    <xdr:to>
      <xdr:col>50</xdr:col>
      <xdr:colOff>114300</xdr:colOff>
      <xdr:row>79</xdr:row>
      <xdr:rowOff>10900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475320"/>
          <a:ext cx="889000" cy="8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102220</xdr:rowOff>
    </xdr:from>
    <xdr:to>
      <xdr:col>45</xdr:col>
      <xdr:colOff>177800</xdr:colOff>
      <xdr:row>78</xdr:row>
      <xdr:rowOff>149758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475320"/>
          <a:ext cx="889000" cy="4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164678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50002</xdr:rowOff>
    </xdr:from>
    <xdr:to>
      <xdr:col>41</xdr:col>
      <xdr:colOff>50800</xdr:colOff>
      <xdr:row>78</xdr:row>
      <xdr:rowOff>149758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23102"/>
          <a:ext cx="889000" cy="9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54958</xdr:rowOff>
    </xdr:from>
    <xdr:to>
      <xdr:col>41</xdr:col>
      <xdr:colOff>101600</xdr:colOff>
      <xdr:row>76</xdr:row>
      <xdr:rowOff>156558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81302</xdr:rowOff>
    </xdr:from>
    <xdr:to>
      <xdr:col>55</xdr:col>
      <xdr:colOff>50800</xdr:colOff>
      <xdr:row>79</xdr:row>
      <xdr:rowOff>11452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5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104179</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0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131550</xdr:rowOff>
    </xdr:from>
    <xdr:to>
      <xdr:col>50</xdr:col>
      <xdr:colOff>165100</xdr:colOff>
      <xdr:row>79</xdr:row>
      <xdr:rowOff>61700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0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52827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59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51420</xdr:rowOff>
    </xdr:from>
    <xdr:to>
      <xdr:col>46</xdr:col>
      <xdr:colOff>38100</xdr:colOff>
      <xdr:row>78</xdr:row>
      <xdr:rowOff>153020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2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169547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98958</xdr:rowOff>
    </xdr:from>
    <xdr:to>
      <xdr:col>41</xdr:col>
      <xdr:colOff>101600</xdr:colOff>
      <xdr:row>79</xdr:row>
      <xdr:rowOff>29108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20235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56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170652</xdr:rowOff>
    </xdr:from>
    <xdr:to>
      <xdr:col>36</xdr:col>
      <xdr:colOff>165100</xdr:colOff>
      <xdr:row>78</xdr:row>
      <xdr:rowOff>100802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7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91929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4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158690</xdr:rowOff>
    </xdr:from>
    <xdr:to>
      <xdr:col>55</xdr:col>
      <xdr:colOff>0</xdr:colOff>
      <xdr:row>97</xdr:row>
      <xdr:rowOff>102684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446440"/>
          <a:ext cx="838200" cy="28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136141</xdr:rowOff>
    </xdr:from>
    <xdr:to>
      <xdr:col>50</xdr:col>
      <xdr:colOff>114300</xdr:colOff>
      <xdr:row>95</xdr:row>
      <xdr:rowOff>158690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423891"/>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136141</xdr:rowOff>
    </xdr:from>
    <xdr:to>
      <xdr:col>45</xdr:col>
      <xdr:colOff>177800</xdr:colOff>
      <xdr:row>98</xdr:row>
      <xdr:rowOff>68197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423891"/>
          <a:ext cx="889000" cy="4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114647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68197</xdr:rowOff>
    </xdr:from>
    <xdr:to>
      <xdr:col>41</xdr:col>
      <xdr:colOff>50800</xdr:colOff>
      <xdr:row>98</xdr:row>
      <xdr:rowOff>139325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70297"/>
          <a:ext cx="889000" cy="7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51884</xdr:rowOff>
    </xdr:from>
    <xdr:to>
      <xdr:col>55</xdr:col>
      <xdr:colOff>50800</xdr:colOff>
      <xdr:row>97</xdr:row>
      <xdr:rowOff>153484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8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30311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6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107890</xdr:rowOff>
    </xdr:from>
    <xdr:to>
      <xdr:col>50</xdr:col>
      <xdr:colOff>165100</xdr:colOff>
      <xdr:row>96</xdr:row>
      <xdr:rowOff>38040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39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54567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17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85341</xdr:rowOff>
    </xdr:from>
    <xdr:to>
      <xdr:col>46</xdr:col>
      <xdr:colOff>38100</xdr:colOff>
      <xdr:row>96</xdr:row>
      <xdr:rowOff>15491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3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32018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1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17397</xdr:rowOff>
    </xdr:from>
    <xdr:to>
      <xdr:col>41</xdr:col>
      <xdr:colOff>101600</xdr:colOff>
      <xdr:row>98</xdr:row>
      <xdr:rowOff>118997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110124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1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88525</xdr:rowOff>
    </xdr:from>
    <xdr:to>
      <xdr:col>36</xdr:col>
      <xdr:colOff>165100</xdr:colOff>
      <xdr:row>99</xdr:row>
      <xdr:rowOff>18675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9802</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698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36868</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3418"/>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36868</xdr:rowOff>
    </xdr:from>
    <xdr:to>
      <xdr:col>71</xdr:col>
      <xdr:colOff>177800</xdr:colOff>
      <xdr:row>39</xdr:row>
      <xdr:rowOff>44183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341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102007</xdr:rowOff>
    </xdr:from>
    <xdr:to>
      <xdr:col>72</xdr:col>
      <xdr:colOff>38100</xdr:colOff>
      <xdr:row>38</xdr:row>
      <xdr:rowOff>32156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4456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48684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2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4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157518</xdr:rowOff>
    </xdr:from>
    <xdr:to>
      <xdr:col>72</xdr:col>
      <xdr:colOff>38100</xdr:colOff>
      <xdr:row>39</xdr:row>
      <xdr:rowOff>87668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78795</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6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164833</xdr:rowOff>
    </xdr:from>
    <xdr:to>
      <xdr:col>67</xdr:col>
      <xdr:colOff>101600</xdr:colOff>
      <xdr:row>39</xdr:row>
      <xdr:rowOff>94983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86110</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8469</xdr:rowOff>
    </xdr:from>
    <xdr:to>
      <xdr:col>85</xdr:col>
      <xdr:colOff>127000</xdr:colOff>
      <xdr:row>77</xdr:row>
      <xdr:rowOff>26285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210119"/>
          <a:ext cx="838200" cy="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162331</xdr:rowOff>
    </xdr:from>
    <xdr:to>
      <xdr:col>81</xdr:col>
      <xdr:colOff>50800</xdr:colOff>
      <xdr:row>77</xdr:row>
      <xdr:rowOff>8469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192531"/>
          <a:ext cx="889000" cy="1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130727</xdr:rowOff>
    </xdr:from>
    <xdr:to>
      <xdr:col>76</xdr:col>
      <xdr:colOff>114300</xdr:colOff>
      <xdr:row>76</xdr:row>
      <xdr:rowOff>162331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3160927"/>
          <a:ext cx="8890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115012</xdr:rowOff>
    </xdr:from>
    <xdr:to>
      <xdr:col>71</xdr:col>
      <xdr:colOff>177800</xdr:colOff>
      <xdr:row>76</xdr:row>
      <xdr:rowOff>130727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145212"/>
          <a:ext cx="8890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26492</xdr:rowOff>
    </xdr:from>
    <xdr:to>
      <xdr:col>72</xdr:col>
      <xdr:colOff>38100</xdr:colOff>
      <xdr:row>75</xdr:row>
      <xdr:rowOff>128092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8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144619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146935</xdr:rowOff>
    </xdr:from>
    <xdr:to>
      <xdr:col>85</xdr:col>
      <xdr:colOff>177800</xdr:colOff>
      <xdr:row>77</xdr:row>
      <xdr:rowOff>77085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7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125362</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129119</xdr:rowOff>
    </xdr:from>
    <xdr:to>
      <xdr:col>81</xdr:col>
      <xdr:colOff>101600</xdr:colOff>
      <xdr:row>77</xdr:row>
      <xdr:rowOff>59269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5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50396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5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111531</xdr:rowOff>
    </xdr:from>
    <xdr:to>
      <xdr:col>76</xdr:col>
      <xdr:colOff>165100</xdr:colOff>
      <xdr:row>77</xdr:row>
      <xdr:rowOff>41681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32808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2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79927</xdr:rowOff>
    </xdr:from>
    <xdr:to>
      <xdr:col>72</xdr:col>
      <xdr:colOff>38100</xdr:colOff>
      <xdr:row>77</xdr:row>
      <xdr:rowOff>10077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1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1204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20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64212</xdr:rowOff>
    </xdr:from>
    <xdr:to>
      <xdr:col>67</xdr:col>
      <xdr:colOff>101600</xdr:colOff>
      <xdr:row>76</xdr:row>
      <xdr:rowOff>165812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0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156939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1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109049</xdr:rowOff>
    </xdr:from>
    <xdr:to>
      <xdr:col>85</xdr:col>
      <xdr:colOff>127000</xdr:colOff>
      <xdr:row>99</xdr:row>
      <xdr:rowOff>25648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911149"/>
          <a:ext cx="838200" cy="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109049</xdr:rowOff>
    </xdr:from>
    <xdr:to>
      <xdr:col>81</xdr:col>
      <xdr:colOff>50800</xdr:colOff>
      <xdr:row>99</xdr:row>
      <xdr:rowOff>24352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911149"/>
          <a:ext cx="889000" cy="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147853</xdr:rowOff>
    </xdr:from>
    <xdr:to>
      <xdr:col>76</xdr:col>
      <xdr:colOff>114300</xdr:colOff>
      <xdr:row>99</xdr:row>
      <xdr:rowOff>24352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778503"/>
          <a:ext cx="889000" cy="2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147853</xdr:rowOff>
    </xdr:from>
    <xdr:to>
      <xdr:col>71</xdr:col>
      <xdr:colOff>177800</xdr:colOff>
      <xdr:row>99</xdr:row>
      <xdr:rowOff>38278</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78503"/>
          <a:ext cx="889000" cy="23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79451</xdr:rowOff>
    </xdr:from>
    <xdr:to>
      <xdr:col>72</xdr:col>
      <xdr:colOff>38100</xdr:colOff>
      <xdr:row>97</xdr:row>
      <xdr:rowOff>9601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26128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146298</xdr:rowOff>
    </xdr:from>
    <xdr:to>
      <xdr:col>85</xdr:col>
      <xdr:colOff>177800</xdr:colOff>
      <xdr:row>99</xdr:row>
      <xdr:rowOff>76448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9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61225</xdr:rowOff>
    </xdr:from>
    <xdr:ext cx="378565"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63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58249</xdr:rowOff>
    </xdr:from>
    <xdr:to>
      <xdr:col>81</xdr:col>
      <xdr:colOff>101600</xdr:colOff>
      <xdr:row>98</xdr:row>
      <xdr:rowOff>159849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6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150976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695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145002</xdr:rowOff>
    </xdr:from>
    <xdr:to>
      <xdr:col>76</xdr:col>
      <xdr:colOff>165100</xdr:colOff>
      <xdr:row>99</xdr:row>
      <xdr:rowOff>75152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94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66279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703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97053</xdr:rowOff>
    </xdr:from>
    <xdr:to>
      <xdr:col>72</xdr:col>
      <xdr:colOff>38100</xdr:colOff>
      <xdr:row>98</xdr:row>
      <xdr:rowOff>27203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2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18330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82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158928</xdr:rowOff>
    </xdr:from>
    <xdr:to>
      <xdr:col>67</xdr:col>
      <xdr:colOff>101600</xdr:colOff>
      <xdr:row>99</xdr:row>
      <xdr:rowOff>89078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80205</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5017" y="170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19558</xdr:rowOff>
    </xdr:from>
    <xdr:to>
      <xdr:col>102</xdr:col>
      <xdr:colOff>165100</xdr:colOff>
      <xdr:row>38</xdr:row>
      <xdr:rowOff>121158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137685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28905</xdr:rowOff>
    </xdr:from>
    <xdr:to>
      <xdr:col>116</xdr:col>
      <xdr:colOff>63500</xdr:colOff>
      <xdr:row>59</xdr:row>
      <xdr:rowOff>31306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44455"/>
          <a:ext cx="8382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28905</xdr:rowOff>
    </xdr:from>
    <xdr:to>
      <xdr:col>111</xdr:col>
      <xdr:colOff>177800</xdr:colOff>
      <xdr:row>59</xdr:row>
      <xdr:rowOff>37706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144455"/>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31191</xdr:rowOff>
    </xdr:from>
    <xdr:to>
      <xdr:col>107</xdr:col>
      <xdr:colOff>50800</xdr:colOff>
      <xdr:row>59</xdr:row>
      <xdr:rowOff>37706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4674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31191</xdr:rowOff>
    </xdr:from>
    <xdr:to>
      <xdr:col>102</xdr:col>
      <xdr:colOff>114300</xdr:colOff>
      <xdr:row>59</xdr:row>
      <xdr:rowOff>31458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146741"/>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151956</xdr:rowOff>
    </xdr:from>
    <xdr:to>
      <xdr:col>116</xdr:col>
      <xdr:colOff>114300</xdr:colOff>
      <xdr:row>59</xdr:row>
      <xdr:rowOff>82106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66883</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1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149555</xdr:rowOff>
    </xdr:from>
    <xdr:to>
      <xdr:col>112</xdr:col>
      <xdr:colOff>38100</xdr:colOff>
      <xdr:row>59</xdr:row>
      <xdr:rowOff>79705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70832</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18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158356</xdr:rowOff>
    </xdr:from>
    <xdr:to>
      <xdr:col>107</xdr:col>
      <xdr:colOff>101600</xdr:colOff>
      <xdr:row>59</xdr:row>
      <xdr:rowOff>88506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79633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95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151841</xdr:rowOff>
    </xdr:from>
    <xdr:to>
      <xdr:col>102</xdr:col>
      <xdr:colOff>165100</xdr:colOff>
      <xdr:row>59</xdr:row>
      <xdr:rowOff>81991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73118</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8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152108</xdr:rowOff>
    </xdr:from>
    <xdr:to>
      <xdr:col>98</xdr:col>
      <xdr:colOff>38100</xdr:colOff>
      <xdr:row>59</xdr:row>
      <xdr:rowOff>82258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9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73385</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8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65336</xdr:rowOff>
    </xdr:from>
    <xdr:to>
      <xdr:col>116</xdr:col>
      <xdr:colOff>63500</xdr:colOff>
      <xdr:row>75</xdr:row>
      <xdr:rowOff>171017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581186"/>
          <a:ext cx="838200" cy="44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142</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30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171017</xdr:rowOff>
    </xdr:from>
    <xdr:to>
      <xdr:col>111</xdr:col>
      <xdr:colOff>177800</xdr:colOff>
      <xdr:row>76</xdr:row>
      <xdr:rowOff>1122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29767"/>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98440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147541</xdr:rowOff>
    </xdr:from>
    <xdr:to>
      <xdr:col>107</xdr:col>
      <xdr:colOff>50800</xdr:colOff>
      <xdr:row>76</xdr:row>
      <xdr:rowOff>1122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006291"/>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90484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142946</xdr:rowOff>
    </xdr:from>
    <xdr:to>
      <xdr:col>102</xdr:col>
      <xdr:colOff>114300</xdr:colOff>
      <xdr:row>75</xdr:row>
      <xdr:rowOff>147541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001696"/>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53307</xdr:rowOff>
    </xdr:from>
    <xdr:to>
      <xdr:col>102</xdr:col>
      <xdr:colOff>165100</xdr:colOff>
      <xdr:row>74</xdr:row>
      <xdr:rowOff>154907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171434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5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14536</xdr:rowOff>
    </xdr:from>
    <xdr:to>
      <xdr:col>116</xdr:col>
      <xdr:colOff>114300</xdr:colOff>
      <xdr:row>73</xdr:row>
      <xdr:rowOff>116136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53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37413</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38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120218</xdr:rowOff>
    </xdr:from>
    <xdr:to>
      <xdr:col>112</xdr:col>
      <xdr:colOff>38100</xdr:colOff>
      <xdr:row>76</xdr:row>
      <xdr:rowOff>50369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789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66895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75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121772</xdr:rowOff>
    </xdr:from>
    <xdr:to>
      <xdr:col>107</xdr:col>
      <xdr:colOff>101600</xdr:colOff>
      <xdr:row>76</xdr:row>
      <xdr:rowOff>51922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8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68449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75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96741</xdr:rowOff>
    </xdr:from>
    <xdr:to>
      <xdr:col>102</xdr:col>
      <xdr:colOff>165100</xdr:colOff>
      <xdr:row>76</xdr:row>
      <xdr:rowOff>26891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5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18018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0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92146</xdr:rowOff>
    </xdr:from>
    <xdr:to>
      <xdr:col>98</xdr:col>
      <xdr:colOff>38100</xdr:colOff>
      <xdr:row>76</xdr:row>
      <xdr:rowOff>22296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9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13423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04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427,529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円となっており、前年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427,899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主な構成項目である扶助費は、住民一人当たり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157,592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となっており、一人当たりのコストが類似団体平均、全国平均、沖縄県平均を大きく上回っている。これは、障害者福祉サービス費等給付事業、施設型・地域型保育給付事業等の増が要因となっている。また、繰出金は、住民一人当たりのコス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60,753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円と前年度から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19,623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円増となっている。これは、広域化に伴う赤字解消に向けた国民健康保険事業特別会計への繰出金の増に伴うものである。一方、人件費は、住民一人当たり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54,124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住民一人当たりのコストは、類似団体平均、全国平均、沖縄県平均を下回っており、その傾向は、その他の費用についても同様であり、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前述の扶助費の増加によって投資的経費に割ける財政力が不足していることがわかる。今後の人口推計では労働者人口の割合は減少することが見込まれており、更に状況は悪化すると考えられる。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なお、普通建設事業費では新規整備が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上昇傾向に転じているが、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年度に文化交流・情報発信拠点整備事業の本体工事に着手しており、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この傾向は次年度も続くと見られる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61,811
61,095
46.63
27,108,334
26,425,980
506,970
12,440,308
18,330,956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54204</xdr:rowOff>
    </xdr:from>
    <xdr:to>
      <xdr:col>24</xdr:col>
      <xdr:colOff>63500</xdr:colOff>
      <xdr:row>33</xdr:row>
      <xdr:rowOff>58319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12054"/>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150995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58319</xdr:rowOff>
    </xdr:from>
    <xdr:to>
      <xdr:col>19</xdr:col>
      <xdr:colOff>177800</xdr:colOff>
      <xdr:row>33</xdr:row>
      <xdr:rowOff>144729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16169"/>
          <a:ext cx="8890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87444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66091</xdr:rowOff>
    </xdr:from>
    <xdr:to>
      <xdr:col>15</xdr:col>
      <xdr:colOff>50800</xdr:colOff>
      <xdr:row>33</xdr:row>
      <xdr:rowOff>144729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552491"/>
          <a:ext cx="889000" cy="25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78757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66091</xdr:rowOff>
    </xdr:from>
    <xdr:to>
      <xdr:col>10</xdr:col>
      <xdr:colOff>114300</xdr:colOff>
      <xdr:row>32</xdr:row>
      <xdr:rowOff>159360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552491"/>
          <a:ext cx="8890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3404</xdr:rowOff>
    </xdr:from>
    <xdr:to>
      <xdr:col>24</xdr:col>
      <xdr:colOff>114300</xdr:colOff>
      <xdr:row>33</xdr:row>
      <xdr:rowOff>105004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26281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1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7519</xdr:rowOff>
    </xdr:from>
    <xdr:to>
      <xdr:col>20</xdr:col>
      <xdr:colOff>38100</xdr:colOff>
      <xdr:row>33</xdr:row>
      <xdr:rowOff>109119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125646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4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93929</xdr:rowOff>
    </xdr:from>
    <xdr:to>
      <xdr:col>15</xdr:col>
      <xdr:colOff>101600</xdr:colOff>
      <xdr:row>34</xdr:row>
      <xdr:rowOff>24079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40606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15291</xdr:rowOff>
    </xdr:from>
    <xdr:to>
      <xdr:col>10</xdr:col>
      <xdr:colOff>165100</xdr:colOff>
      <xdr:row>32</xdr:row>
      <xdr:rowOff>116891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0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133418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2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108560</xdr:rowOff>
    </xdr:from>
    <xdr:to>
      <xdr:col>6</xdr:col>
      <xdr:colOff>38100</xdr:colOff>
      <xdr:row>33</xdr:row>
      <xdr:rowOff>38710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55237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7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55559</xdr:rowOff>
    </xdr:from>
    <xdr:to>
      <xdr:col>24</xdr:col>
      <xdr:colOff>63500</xdr:colOff>
      <xdr:row>58</xdr:row>
      <xdr:rowOff>16599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28209"/>
          <a:ext cx="838200" cy="13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55559</xdr:rowOff>
    </xdr:from>
    <xdr:to>
      <xdr:col>19</xdr:col>
      <xdr:colOff>177800</xdr:colOff>
      <xdr:row>57</xdr:row>
      <xdr:rowOff>157841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28209"/>
          <a:ext cx="889000" cy="10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109182</xdr:rowOff>
    </xdr:from>
    <xdr:to>
      <xdr:col>15</xdr:col>
      <xdr:colOff>50800</xdr:colOff>
      <xdr:row>57</xdr:row>
      <xdr:rowOff>157841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10382"/>
          <a:ext cx="889000" cy="2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109182</xdr:rowOff>
    </xdr:from>
    <xdr:to>
      <xdr:col>10</xdr:col>
      <xdr:colOff>114300</xdr:colOff>
      <xdr:row>58</xdr:row>
      <xdr:rowOff>19489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10382"/>
          <a:ext cx="889000" cy="2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43474</xdr:rowOff>
    </xdr:from>
    <xdr:to>
      <xdr:col>10</xdr:col>
      <xdr:colOff>165100</xdr:colOff>
      <xdr:row>54</xdr:row>
      <xdr:rowOff>145074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301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161601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0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137249</xdr:rowOff>
    </xdr:from>
    <xdr:to>
      <xdr:col>24</xdr:col>
      <xdr:colOff>114300</xdr:colOff>
      <xdr:row>58</xdr:row>
      <xdr:rowOff>67399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0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115676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4759</xdr:rowOff>
    </xdr:from>
    <xdr:to>
      <xdr:col>20</xdr:col>
      <xdr:colOff>38100</xdr:colOff>
      <xdr:row>57</xdr:row>
      <xdr:rowOff>106359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77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97486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7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107041</xdr:rowOff>
    </xdr:from>
    <xdr:to>
      <xdr:col>15</xdr:col>
      <xdr:colOff>101600</xdr:colOff>
      <xdr:row>58</xdr:row>
      <xdr:rowOff>37191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7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28318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7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58382</xdr:rowOff>
    </xdr:from>
    <xdr:to>
      <xdr:col>10</xdr:col>
      <xdr:colOff>165100</xdr:colOff>
      <xdr:row>56</xdr:row>
      <xdr:rowOff>159982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65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151109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75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140139</xdr:rowOff>
    </xdr:from>
    <xdr:to>
      <xdr:col>6</xdr:col>
      <xdr:colOff>38100</xdr:colOff>
      <xdr:row>58</xdr:row>
      <xdr:rowOff>70289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1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61416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96157</xdr:rowOff>
    </xdr:from>
    <xdr:to>
      <xdr:col>24</xdr:col>
      <xdr:colOff>63500</xdr:colOff>
      <xdr:row>71</xdr:row>
      <xdr:rowOff>135803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097657"/>
          <a:ext cx="838200" cy="2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88685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47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95341</xdr:rowOff>
    </xdr:from>
    <xdr:to>
      <xdr:col>19</xdr:col>
      <xdr:colOff>177800</xdr:colOff>
      <xdr:row>71</xdr:row>
      <xdr:rowOff>135803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268291"/>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36118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95341</xdr:rowOff>
    </xdr:from>
    <xdr:to>
      <xdr:col>15</xdr:col>
      <xdr:colOff>50800</xdr:colOff>
      <xdr:row>73</xdr:row>
      <xdr:rowOff>7449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268291"/>
          <a:ext cx="889000" cy="25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70440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7449</xdr:rowOff>
    </xdr:from>
    <xdr:to>
      <xdr:col>10</xdr:col>
      <xdr:colOff>114300</xdr:colOff>
      <xdr:row>73</xdr:row>
      <xdr:rowOff>15516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523299"/>
          <a:ext cx="889000" cy="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55687</xdr:rowOff>
    </xdr:from>
    <xdr:to>
      <xdr:col>10</xdr:col>
      <xdr:colOff>165100</xdr:colOff>
      <xdr:row>74</xdr:row>
      <xdr:rowOff>157287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148414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83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64910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09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45357</xdr:rowOff>
    </xdr:from>
    <xdr:to>
      <xdr:col>24</xdr:col>
      <xdr:colOff>114300</xdr:colOff>
      <xdr:row>70</xdr:row>
      <xdr:rowOff>146957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04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169834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1999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85003</xdr:rowOff>
    </xdr:from>
    <xdr:to>
      <xdr:col>20</xdr:col>
      <xdr:colOff>38100</xdr:colOff>
      <xdr:row>72</xdr:row>
      <xdr:rowOff>15153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2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31680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03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44541</xdr:rowOff>
    </xdr:from>
    <xdr:to>
      <xdr:col>15</xdr:col>
      <xdr:colOff>101600</xdr:colOff>
      <xdr:row>71</xdr:row>
      <xdr:rowOff>146141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21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162668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199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128099</xdr:rowOff>
    </xdr:from>
    <xdr:to>
      <xdr:col>10</xdr:col>
      <xdr:colOff>165100</xdr:colOff>
      <xdr:row>73</xdr:row>
      <xdr:rowOff>58249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47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74776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2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136166</xdr:rowOff>
    </xdr:from>
    <xdr:to>
      <xdr:col>6</xdr:col>
      <xdr:colOff>38100</xdr:colOff>
      <xdr:row>73</xdr:row>
      <xdr:rowOff>66316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48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82843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25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75856</xdr:rowOff>
    </xdr:from>
    <xdr:to>
      <xdr:col>24</xdr:col>
      <xdr:colOff>63500</xdr:colOff>
      <xdr:row>99</xdr:row>
      <xdr:rowOff>78973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7049406"/>
          <a:ext cx="8382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75856</xdr:rowOff>
    </xdr:from>
    <xdr:to>
      <xdr:col>19</xdr:col>
      <xdr:colOff>177800</xdr:colOff>
      <xdr:row>99</xdr:row>
      <xdr:rowOff>83090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7049406"/>
          <a:ext cx="889000" cy="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83090</xdr:rowOff>
    </xdr:from>
    <xdr:to>
      <xdr:col>15</xdr:col>
      <xdr:colOff>50800</xdr:colOff>
      <xdr:row>99</xdr:row>
      <xdr:rowOff>83170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7056640"/>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83170</xdr:rowOff>
    </xdr:from>
    <xdr:to>
      <xdr:col>10</xdr:col>
      <xdr:colOff>114300</xdr:colOff>
      <xdr:row>99</xdr:row>
      <xdr:rowOff>90111</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7056720"/>
          <a:ext cx="889000" cy="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29008</xdr:rowOff>
    </xdr:from>
    <xdr:to>
      <xdr:col>10</xdr:col>
      <xdr:colOff>165100</xdr:colOff>
      <xdr:row>97</xdr:row>
      <xdr:rowOff>130608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147135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28173</xdr:rowOff>
    </xdr:from>
    <xdr:to>
      <xdr:col>24</xdr:col>
      <xdr:colOff>114300</xdr:colOff>
      <xdr:row>99</xdr:row>
      <xdr:rowOff>129773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70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114550</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91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25056</xdr:rowOff>
    </xdr:from>
    <xdr:to>
      <xdr:col>20</xdr:col>
      <xdr:colOff>38100</xdr:colOff>
      <xdr:row>99</xdr:row>
      <xdr:rowOff>126656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9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117783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709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32290</xdr:rowOff>
    </xdr:from>
    <xdr:to>
      <xdr:col>15</xdr:col>
      <xdr:colOff>101600</xdr:colOff>
      <xdr:row>99</xdr:row>
      <xdr:rowOff>133890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700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125017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709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32370</xdr:rowOff>
    </xdr:from>
    <xdr:to>
      <xdr:col>10</xdr:col>
      <xdr:colOff>165100</xdr:colOff>
      <xdr:row>99</xdr:row>
      <xdr:rowOff>133970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700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125097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09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39311</xdr:rowOff>
    </xdr:from>
    <xdr:to>
      <xdr:col>6</xdr:col>
      <xdr:colOff>38100</xdr:colOff>
      <xdr:row>99</xdr:row>
      <xdr:rowOff>140911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701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132038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10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50546</xdr:rowOff>
    </xdr:from>
    <xdr:to>
      <xdr:col>55</xdr:col>
      <xdr:colOff>0</xdr:colOff>
      <xdr:row>38</xdr:row>
      <xdr:rowOff>54356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565646"/>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119778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91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54356</xdr:rowOff>
    </xdr:from>
    <xdr:to>
      <xdr:col>50</xdr:col>
      <xdr:colOff>114300</xdr:colOff>
      <xdr:row>38</xdr:row>
      <xdr:rowOff>96647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569456"/>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50927</xdr:rowOff>
    </xdr:from>
    <xdr:to>
      <xdr:col>45</xdr:col>
      <xdr:colOff>177800</xdr:colOff>
      <xdr:row>38</xdr:row>
      <xdr:rowOff>96647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56602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50927</xdr:rowOff>
    </xdr:from>
    <xdr:to>
      <xdr:col>41</xdr:col>
      <xdr:colOff>50800</xdr:colOff>
      <xdr:row>38</xdr:row>
      <xdr:rowOff>50927</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5660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171196</xdr:rowOff>
    </xdr:from>
    <xdr:to>
      <xdr:col>55</xdr:col>
      <xdr:colOff>50800</xdr:colOff>
      <xdr:row>38</xdr:row>
      <xdr:rowOff>101346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149623</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9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3556</xdr:rowOff>
    </xdr:from>
    <xdr:to>
      <xdr:col>50</xdr:col>
      <xdr:colOff>165100</xdr:colOff>
      <xdr:row>38</xdr:row>
      <xdr:rowOff>105156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96283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61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45847</xdr:rowOff>
    </xdr:from>
    <xdr:to>
      <xdr:col>46</xdr:col>
      <xdr:colOff>38100</xdr:colOff>
      <xdr:row>38</xdr:row>
      <xdr:rowOff>147447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138574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65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xdr:rowOff>
    </xdr:from>
    <xdr:to>
      <xdr:col>41</xdr:col>
      <xdr:colOff>101600</xdr:colOff>
      <xdr:row>38</xdr:row>
      <xdr:rowOff>101727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5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92854</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6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xdr:rowOff>
    </xdr:from>
    <xdr:to>
      <xdr:col>36</xdr:col>
      <xdr:colOff>165100</xdr:colOff>
      <xdr:row>38</xdr:row>
      <xdr:rowOff>101727</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92854</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6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3778</xdr:rowOff>
    </xdr:from>
    <xdr:to>
      <xdr:col>55</xdr:col>
      <xdr:colOff>0</xdr:colOff>
      <xdr:row>57</xdr:row>
      <xdr:rowOff>95352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776428"/>
          <a:ext cx="838200" cy="9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30637</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974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139052</xdr:rowOff>
    </xdr:from>
    <xdr:to>
      <xdr:col>50</xdr:col>
      <xdr:colOff>114300</xdr:colOff>
      <xdr:row>57</xdr:row>
      <xdr:rowOff>3778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740252"/>
          <a:ext cx="8890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147852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139052</xdr:rowOff>
    </xdr:from>
    <xdr:to>
      <xdr:col>45</xdr:col>
      <xdr:colOff>177800</xdr:colOff>
      <xdr:row>57</xdr:row>
      <xdr:rowOff>55137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740252"/>
          <a:ext cx="889000" cy="8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147756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64891</xdr:rowOff>
    </xdr:from>
    <xdr:to>
      <xdr:col>41</xdr:col>
      <xdr:colOff>50800</xdr:colOff>
      <xdr:row>57</xdr:row>
      <xdr:rowOff>55137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666091"/>
          <a:ext cx="889000" cy="16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44552</xdr:rowOff>
    </xdr:from>
    <xdr:to>
      <xdr:col>55</xdr:col>
      <xdr:colOff>50800</xdr:colOff>
      <xdr:row>57</xdr:row>
      <xdr:rowOff>146152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8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67429</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66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124428</xdr:rowOff>
    </xdr:from>
    <xdr:to>
      <xdr:col>50</xdr:col>
      <xdr:colOff>165100</xdr:colOff>
      <xdr:row>57</xdr:row>
      <xdr:rowOff>54578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72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71105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50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88252</xdr:rowOff>
    </xdr:from>
    <xdr:to>
      <xdr:col>46</xdr:col>
      <xdr:colOff>38100</xdr:colOff>
      <xdr:row>57</xdr:row>
      <xdr:rowOff>18402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68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34929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4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4337</xdr:rowOff>
    </xdr:from>
    <xdr:to>
      <xdr:col>41</xdr:col>
      <xdr:colOff>101600</xdr:colOff>
      <xdr:row>57</xdr:row>
      <xdr:rowOff>105937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7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97064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86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14091</xdr:rowOff>
    </xdr:from>
    <xdr:to>
      <xdr:col>36</xdr:col>
      <xdr:colOff>165100</xdr:colOff>
      <xdr:row>56</xdr:row>
      <xdr:rowOff>115691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6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132218</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39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168275</xdr:rowOff>
    </xdr:from>
    <xdr:to>
      <xdr:col>55</xdr:col>
      <xdr:colOff>0</xdr:colOff>
      <xdr:row>78</xdr:row>
      <xdr:rowOff>17810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69925"/>
          <a:ext cx="8382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156296</xdr:rowOff>
    </xdr:from>
    <xdr:to>
      <xdr:col>50</xdr:col>
      <xdr:colOff>114300</xdr:colOff>
      <xdr:row>78</xdr:row>
      <xdr:rowOff>17810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57946"/>
          <a:ext cx="8890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156296</xdr:rowOff>
    </xdr:from>
    <xdr:to>
      <xdr:col>45</xdr:col>
      <xdr:colOff>177800</xdr:colOff>
      <xdr:row>78</xdr:row>
      <xdr:rowOff>10404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57946"/>
          <a:ext cx="8890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105273</xdr:rowOff>
    </xdr:from>
    <xdr:to>
      <xdr:col>41</xdr:col>
      <xdr:colOff>50800</xdr:colOff>
      <xdr:row>78</xdr:row>
      <xdr:rowOff>10404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306923"/>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145273</xdr:rowOff>
    </xdr:from>
    <xdr:to>
      <xdr:col>41</xdr:col>
      <xdr:colOff>101600</xdr:colOff>
      <xdr:row>75</xdr:row>
      <xdr:rowOff>75423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83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91950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60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117475</xdr:rowOff>
    </xdr:from>
    <xdr:to>
      <xdr:col>55</xdr:col>
      <xdr:colOff>50800</xdr:colOff>
      <xdr:row>78</xdr:row>
      <xdr:rowOff>47625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1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32402</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3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138460</xdr:rowOff>
    </xdr:from>
    <xdr:to>
      <xdr:col>50</xdr:col>
      <xdr:colOff>165100</xdr:colOff>
      <xdr:row>78</xdr:row>
      <xdr:rowOff>68610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59737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3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105496</xdr:rowOff>
    </xdr:from>
    <xdr:to>
      <xdr:col>46</xdr:col>
      <xdr:colOff>38100</xdr:colOff>
      <xdr:row>78</xdr:row>
      <xdr:rowOff>35646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0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26773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39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131054</xdr:rowOff>
    </xdr:from>
    <xdr:to>
      <xdr:col>41</xdr:col>
      <xdr:colOff>101600</xdr:colOff>
      <xdr:row>78</xdr:row>
      <xdr:rowOff>61204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52331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4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54473</xdr:rowOff>
    </xdr:from>
    <xdr:to>
      <xdr:col>36</xdr:col>
      <xdr:colOff>165100</xdr:colOff>
      <xdr:row>77</xdr:row>
      <xdr:rowOff>156073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147200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3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117979</xdr:rowOff>
    </xdr:from>
    <xdr:to>
      <xdr:col>55</xdr:col>
      <xdr:colOff>0</xdr:colOff>
      <xdr:row>98</xdr:row>
      <xdr:rowOff>21464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48629"/>
          <a:ext cx="838200" cy="7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117979</xdr:rowOff>
    </xdr:from>
    <xdr:to>
      <xdr:col>50</xdr:col>
      <xdr:colOff>114300</xdr:colOff>
      <xdr:row>97</xdr:row>
      <xdr:rowOff>148949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48629"/>
          <a:ext cx="889000" cy="3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8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148949</xdr:rowOff>
    </xdr:from>
    <xdr:to>
      <xdr:col>45</xdr:col>
      <xdr:colOff>177800</xdr:colOff>
      <xdr:row>98</xdr:row>
      <xdr:rowOff>20092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79599"/>
          <a:ext cx="889000" cy="4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20092</xdr:rowOff>
    </xdr:from>
    <xdr:to>
      <xdr:col>41</xdr:col>
      <xdr:colOff>50800</xdr:colOff>
      <xdr:row>98</xdr:row>
      <xdr:rowOff>34878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22192"/>
          <a:ext cx="889000" cy="1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149658</xdr:rowOff>
    </xdr:from>
    <xdr:to>
      <xdr:col>41</xdr:col>
      <xdr:colOff>101600</xdr:colOff>
      <xdr:row>97</xdr:row>
      <xdr:rowOff>79808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96335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142114</xdr:rowOff>
    </xdr:from>
    <xdr:to>
      <xdr:col>55</xdr:col>
      <xdr:colOff>50800</xdr:colOff>
      <xdr:row>98</xdr:row>
      <xdr:rowOff>72264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7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67179</xdr:rowOff>
    </xdr:from>
    <xdr:to>
      <xdr:col>50</xdr:col>
      <xdr:colOff>165100</xdr:colOff>
      <xdr:row>97</xdr:row>
      <xdr:rowOff>168779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9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13856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47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98149</xdr:rowOff>
    </xdr:from>
    <xdr:to>
      <xdr:col>46</xdr:col>
      <xdr:colOff>38100</xdr:colOff>
      <xdr:row>98</xdr:row>
      <xdr:rowOff>28299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2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19426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2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140742</xdr:rowOff>
    </xdr:from>
    <xdr:to>
      <xdr:col>41</xdr:col>
      <xdr:colOff>101600</xdr:colOff>
      <xdr:row>98</xdr:row>
      <xdr:rowOff>70892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62019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6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155528</xdr:rowOff>
    </xdr:from>
    <xdr:to>
      <xdr:col>36</xdr:col>
      <xdr:colOff>165100</xdr:colOff>
      <xdr:row>98</xdr:row>
      <xdr:rowOff>85678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8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76805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7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55621</xdr:rowOff>
    </xdr:from>
    <xdr:to>
      <xdr:col>85</xdr:col>
      <xdr:colOff>127000</xdr:colOff>
      <xdr:row>39</xdr:row>
      <xdr:rowOff>75006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742171"/>
          <a:ext cx="8382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29697</xdr:rowOff>
    </xdr:from>
    <xdr:to>
      <xdr:col>81</xdr:col>
      <xdr:colOff>50800</xdr:colOff>
      <xdr:row>39</xdr:row>
      <xdr:rowOff>55621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716247"/>
          <a:ext cx="889000" cy="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152364</xdr:rowOff>
    </xdr:from>
    <xdr:to>
      <xdr:col>76</xdr:col>
      <xdr:colOff>114300</xdr:colOff>
      <xdr:row>39</xdr:row>
      <xdr:rowOff>29697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667464"/>
          <a:ext cx="889000" cy="4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134854</xdr:rowOff>
    </xdr:from>
    <xdr:to>
      <xdr:col>71</xdr:col>
      <xdr:colOff>177800</xdr:colOff>
      <xdr:row>38</xdr:row>
      <xdr:rowOff>152364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649954"/>
          <a:ext cx="889000" cy="1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24206</xdr:rowOff>
    </xdr:from>
    <xdr:to>
      <xdr:col>85</xdr:col>
      <xdr:colOff>177800</xdr:colOff>
      <xdr:row>39</xdr:row>
      <xdr:rowOff>125806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7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110583</xdr:rowOff>
    </xdr:from>
    <xdr:ext cx="469744"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62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4821</xdr:rowOff>
    </xdr:from>
    <xdr:to>
      <xdr:col>81</xdr:col>
      <xdr:colOff>101600</xdr:colOff>
      <xdr:row>39</xdr:row>
      <xdr:rowOff>106421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69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97548</xdr:rowOff>
    </xdr:from>
    <xdr:ext cx="469744"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46428" y="678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150347</xdr:rowOff>
    </xdr:from>
    <xdr:to>
      <xdr:col>76</xdr:col>
      <xdr:colOff>165100</xdr:colOff>
      <xdr:row>39</xdr:row>
      <xdr:rowOff>80497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66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71624</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57428" y="675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101564</xdr:rowOff>
    </xdr:from>
    <xdr:to>
      <xdr:col>72</xdr:col>
      <xdr:colOff>38100</xdr:colOff>
      <xdr:row>39</xdr:row>
      <xdr:rowOff>31714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61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22841</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68428" y="670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84054</xdr:rowOff>
    </xdr:from>
    <xdr:to>
      <xdr:col>67</xdr:col>
      <xdr:colOff>101600</xdr:colOff>
      <xdr:row>39</xdr:row>
      <xdr:rowOff>14204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5331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9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151949</xdr:rowOff>
    </xdr:from>
    <xdr:to>
      <xdr:col>85</xdr:col>
      <xdr:colOff>127000</xdr:colOff>
      <xdr:row>57</xdr:row>
      <xdr:rowOff>17304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581699"/>
          <a:ext cx="838200" cy="20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129242</xdr:rowOff>
    </xdr:from>
    <xdr:to>
      <xdr:col>81</xdr:col>
      <xdr:colOff>50800</xdr:colOff>
      <xdr:row>57</xdr:row>
      <xdr:rowOff>17304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30442"/>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129242</xdr:rowOff>
    </xdr:from>
    <xdr:to>
      <xdr:col>76</xdr:col>
      <xdr:colOff>114300</xdr:colOff>
      <xdr:row>57</xdr:row>
      <xdr:rowOff>147472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30442"/>
          <a:ext cx="889000" cy="18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30980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147472</xdr:rowOff>
    </xdr:from>
    <xdr:to>
      <xdr:col>71</xdr:col>
      <xdr:colOff>177800</xdr:colOff>
      <xdr:row>58</xdr:row>
      <xdr:rowOff>23971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920122"/>
          <a:ext cx="889000" cy="4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101149</xdr:rowOff>
    </xdr:from>
    <xdr:to>
      <xdr:col>85</xdr:col>
      <xdr:colOff>177800</xdr:colOff>
      <xdr:row>56</xdr:row>
      <xdr:rowOff>31299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53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124026</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38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137954</xdr:rowOff>
    </xdr:from>
    <xdr:to>
      <xdr:col>81</xdr:col>
      <xdr:colOff>101600</xdr:colOff>
      <xdr:row>57</xdr:row>
      <xdr:rowOff>68104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59231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78442</xdr:rowOff>
    </xdr:from>
    <xdr:to>
      <xdr:col>76</xdr:col>
      <xdr:colOff>165100</xdr:colOff>
      <xdr:row>57</xdr:row>
      <xdr:rowOff>8592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25119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45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96672</xdr:rowOff>
    </xdr:from>
    <xdr:to>
      <xdr:col>72</xdr:col>
      <xdr:colOff>38100</xdr:colOff>
      <xdr:row>58</xdr:row>
      <xdr:rowOff>26822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17949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6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144621</xdr:rowOff>
    </xdr:from>
    <xdr:to>
      <xdr:col>67</xdr:col>
      <xdr:colOff>101600</xdr:colOff>
      <xdr:row>58</xdr:row>
      <xdr:rowOff>74771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9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65898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0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36868</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1418"/>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36868</xdr:rowOff>
    </xdr:from>
    <xdr:to>
      <xdr:col>71</xdr:col>
      <xdr:colOff>177800</xdr:colOff>
      <xdr:row>79</xdr:row>
      <xdr:rowOff>44183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81418"/>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102006</xdr:rowOff>
    </xdr:from>
    <xdr:to>
      <xdr:col>72</xdr:col>
      <xdr:colOff>38100</xdr:colOff>
      <xdr:row>78</xdr:row>
      <xdr:rowOff>32156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48683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07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157518</xdr:rowOff>
    </xdr:from>
    <xdr:to>
      <xdr:col>72</xdr:col>
      <xdr:colOff>38100</xdr:colOff>
      <xdr:row>79</xdr:row>
      <xdr:rowOff>87668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78795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23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164833</xdr:rowOff>
    </xdr:from>
    <xdr:to>
      <xdr:col>67</xdr:col>
      <xdr:colOff>101600</xdr:colOff>
      <xdr:row>79</xdr:row>
      <xdr:rowOff>94983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86110</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8469</xdr:rowOff>
    </xdr:from>
    <xdr:to>
      <xdr:col>85</xdr:col>
      <xdr:colOff>127000</xdr:colOff>
      <xdr:row>97</xdr:row>
      <xdr:rowOff>26285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639119"/>
          <a:ext cx="838200" cy="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162331</xdr:rowOff>
    </xdr:from>
    <xdr:to>
      <xdr:col>81</xdr:col>
      <xdr:colOff>50800</xdr:colOff>
      <xdr:row>97</xdr:row>
      <xdr:rowOff>8469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621531"/>
          <a:ext cx="889000" cy="1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130727</xdr:rowOff>
    </xdr:from>
    <xdr:to>
      <xdr:col>76</xdr:col>
      <xdr:colOff>114300</xdr:colOff>
      <xdr:row>96</xdr:row>
      <xdr:rowOff>162331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589927"/>
          <a:ext cx="8890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115012</xdr:rowOff>
    </xdr:from>
    <xdr:to>
      <xdr:col>71</xdr:col>
      <xdr:colOff>177800</xdr:colOff>
      <xdr:row>96</xdr:row>
      <xdr:rowOff>130727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574212"/>
          <a:ext cx="88900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26464</xdr:rowOff>
    </xdr:from>
    <xdr:to>
      <xdr:col>72</xdr:col>
      <xdr:colOff>38100</xdr:colOff>
      <xdr:row>95</xdr:row>
      <xdr:rowOff>128064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1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144591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146935</xdr:rowOff>
    </xdr:from>
    <xdr:to>
      <xdr:col>85</xdr:col>
      <xdr:colOff>177800</xdr:colOff>
      <xdr:row>97</xdr:row>
      <xdr:rowOff>77085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125362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8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129119</xdr:rowOff>
    </xdr:from>
    <xdr:to>
      <xdr:col>81</xdr:col>
      <xdr:colOff>101600</xdr:colOff>
      <xdr:row>97</xdr:row>
      <xdr:rowOff>59269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8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50396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8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111531</xdr:rowOff>
    </xdr:from>
    <xdr:to>
      <xdr:col>76</xdr:col>
      <xdr:colOff>165100</xdr:colOff>
      <xdr:row>97</xdr:row>
      <xdr:rowOff>41681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7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32808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79927</xdr:rowOff>
    </xdr:from>
    <xdr:to>
      <xdr:col>72</xdr:col>
      <xdr:colOff>38100</xdr:colOff>
      <xdr:row>97</xdr:row>
      <xdr:rowOff>10077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5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1204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63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64212</xdr:rowOff>
    </xdr:from>
    <xdr:to>
      <xdr:col>67</xdr:col>
      <xdr:colOff>101600</xdr:colOff>
      <xdr:row>96</xdr:row>
      <xdr:rowOff>165812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156939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1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84054</xdr:rowOff>
    </xdr:from>
    <xdr:to>
      <xdr:col>102</xdr:col>
      <xdr:colOff>165100</xdr:colOff>
      <xdr:row>39</xdr:row>
      <xdr:rowOff>14204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30731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232,000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類似団体内</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位で、全国平均・沖縄県平均よりも高くなっている。これは、国民健康保険事業の広域化に伴う赤字解消のために、国民健康保険事業繰出金を増額（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871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2,091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百万円）したことが大きな要因である。なお、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民生費のうち、児童福祉費では子育て支援に関する事業に重点的に取り組んでいるため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、今後も類似団体平均と比べて今後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高い水準で推移していく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見込みである。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その他経費では議会費、農林水産業費を除けば軒並み全国平均、類似団体平均を下回って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特に商工費や土木費、教育費が低いことから、将来的な労働人口や子育て世帯の他市町村への流出が懸念される。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実質単年度収支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赤字の年度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が多く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、財政状況は極めて厳しいと言える。財調基金残高は平成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年度までは増加していたが、扶助費の増や国民健康保険</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特別会計への繰出金増により減少してい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広域化に伴う国民健康保険事業特別会計の赤字解消により、同会計への繰出金の減が見込まれるものの、扶助費の増は今後も見込まれるため、財政を圧迫する上昇傾向に歯止めをかけるよう努めるとともに、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糸満市の標準財政規模からみると</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財調基金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が少額であるため、一層の健全化に取り組む必要がある。</a:t>
          </a:r>
          <a:endParaRPr kumimoji="1" lang="ja-JP" altLang="en-US" sz="18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水道事業会計の黒字が水道料金の値下げにより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には減少に転じており、今後は横ばい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か減少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で推移していく見込みである。また、国民健康保険事業特別会計</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は、広域化に伴い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累積赤字</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を解消したが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、医療費高騰の影響を受け増加していくと考えられるため、今後とも適正給付、保険料の見直し・徴収強化等に取り組み単年度赤字額の縮減に努めなければならない。</a:t>
          </a:r>
          <a:endParaRPr kumimoji="1" lang="ja-JP" altLang="en-US" sz="18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年度以降新規発行を抑制してきたことにより元利償還金は減少傾向にあり、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それに伴う算入公債費等も減少傾向にあるため、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実質公債費比率は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前年度と同率（</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）で推移</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焼却施設の老朽化に伴う組合等が起こした地方債の元利償還金に対する負担金の増加や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沖縄振興特別推進交付金事業に伴う地方債発行の増加が懸念されるため、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地方債の償還に要する資金を計画的に積み立てる等、</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更なる改善に取り組む必要がある。</a:t>
          </a:r>
          <a:endParaRPr kumimoji="1" lang="ja-JP" altLang="en-US" sz="18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満期一括償還地方債について発行していないため、満期一括償還地方債に係る積立ルール（</a:t>
          </a:r>
          <a:r>
            <a:rPr kumimoji="1" lang="en-US" altLang="ja-JP" sz="1000">
              <a:latin typeface="ＭＳ ゴシック" pitchFamily="49" charset="-128"/>
              <a:ea typeface="ＭＳ ゴシック" pitchFamily="49" charset="-128"/>
            </a:rPr>
            <a:t>3.3%</a:t>
          </a:r>
          <a:r>
            <a:rPr kumimoji="1" lang="ja-JP" altLang="en-US" sz="1000">
              <a:latin typeface="ＭＳ ゴシック" pitchFamily="49" charset="-128"/>
              <a:ea typeface="ＭＳ ゴシック" pitchFamily="49" charset="-128"/>
            </a:rPr>
            <a:t>）に基づく積立てを行っていない。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充当可能財源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概ね横ばいで推移して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いる一方で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負担額が減少傾向であるため、将来負担比率は改善している。団塊の世代の退職による退職手当負担見込額の増傾向はピークを越えたが、今後は農業集落排水事業の工事費増に伴う公営企業債等繰入見込額の増加が見込まれる。また、一般会計等に係る地方債の現在高についても減少傾向ではあるものの、沖縄振興特別推進交付金事業に伴う地方債発行の必要性が高まることが予想されており、将来負担比率の増加が懸念される。</a:t>
          </a:r>
          <a:endParaRPr kumimoji="1" lang="ja-JP" altLang="en-US" sz="16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沖縄県糸満市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積み立てたことにより増となった。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財政調整基金が積立額を上回る繰入のため減となり、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公共施設整備基金が公共施設整備費に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百万円充当したことにより減となったため、基金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期的財政見通しの推計結果から計画的財政運営の必要性は明らかであり、将来に向けた財政健全化を推進するために、歳入の確保と歳出の圧縮に加え、基金運用の適正な管理計画を立てる必要がある。特に財政調整基金、減債基金及び公共施設整備基金については、無秩序な運用を控え、適切な運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・人材育成基金　　：人材育成に寄与する事業の資金</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・公共施設整備基金：下水道及びその他公共施設等の整備資金</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・市民会館建設基金：糸満市民会館の建設資金</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・ふるさと応援基金：夢のある個性豊かなふるさとづくりに資する事業の資金</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・福祉振興基金　　：地域における福祉活動の促進等を図る事業の推進資金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・人材育成基金　　：債権（地方公共団体金融機構債（</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百万円）、日本高速道路保有・債務返還機構債（</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百万円））購入により増加</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・公共施設整備基金：公共施設整備費に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百万円を充当したことにより減少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・市民会館建設基金：増減なし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・ふるさと応援基金：いとまん平和トリムマラソン等の事業に約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百万円を充当した一方で、糸満市ふるさと応援寄附金を約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百万円積み立てたことにより増加</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・福祉振興基金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・人材育成基金　　：近年の低利率推移から、当分の間、基金への積立ては行わず、寄附金、債権等の運用益を事業費として活用していく。</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・公共施設整備基金：糸満のくらし体感施設等の公共施設整備費として活用していく。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・市民会館建設基金：糸満市民会館の建設資金として活用していく。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・ふるさと応援基金：毎年度、糸満市ふるさと応援寄附金を全額積み立て、寄附者の意向が反映されるような事業に充当する。また、糸満市ふるさと</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応援寄附金に同調して増加するふるさと応援寄附制度推進事業費の一部に充てる。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・福祉振興基金　　：これまでの実績として、生活支援事業補助金、社会福祉大会補助金、健康福祉まつり補助金があり、今後も基金の趣旨に沿う事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業に補助金を交付していく。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百万円を積み立てた一方で、扶助費等の増加に対応する為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毎年度、歳入総額から歳出総額を差し引いた剰余金を想定しているが、財政状況の厳しい現状では当分の間、剰余金の発生は少ないものと見込んでおり、積立ては厳しいものと考えられ、極力現在の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毎年度、歳入総額から歳出総額を差し引いた剰余金を想定しているが、財政状況の厳しい現状では当分の間、剰余金の発生は少ないものと見込んでおり、積立ては厳しいものと考えられ、財政調整基金と同様に極力現在の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opLeftCell="AQ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27108334</v>
      </c>
      <c r="BO4" s="423"/>
      <c r="BP4" s="423"/>
      <c r="BQ4" s="423"/>
      <c r="BR4" s="423"/>
      <c r="BS4" s="423"/>
      <c r="BT4" s="423"/>
      <c r="BU4" s="424"/>
      <c r="BV4" s="422">
        <v>27216489</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4.0999999999999996</v>
      </c>
      <c r="CU4" s="604"/>
      <c r="CV4" s="604"/>
      <c r="CW4" s="604"/>
      <c r="CX4" s="604"/>
      <c r="CY4" s="604"/>
      <c r="CZ4" s="604"/>
      <c r="DA4" s="605"/>
      <c r="DB4" s="603">
        <v>3.5</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26425980</v>
      </c>
      <c r="BO5" s="428"/>
      <c r="BP5" s="428"/>
      <c r="BQ5" s="428"/>
      <c r="BR5" s="428"/>
      <c r="BS5" s="428"/>
      <c r="BT5" s="428"/>
      <c r="BU5" s="429"/>
      <c r="BV5" s="427">
        <v>26272146</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93.8</v>
      </c>
      <c r="CU5" s="398"/>
      <c r="CV5" s="398"/>
      <c r="CW5" s="398"/>
      <c r="CX5" s="398"/>
      <c r="CY5" s="398"/>
      <c r="CZ5" s="398"/>
      <c r="DA5" s="399"/>
      <c r="DB5" s="397">
        <v>90</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682354</v>
      </c>
      <c r="BO6" s="428"/>
      <c r="BP6" s="428"/>
      <c r="BQ6" s="428"/>
      <c r="BR6" s="428"/>
      <c r="BS6" s="428"/>
      <c r="BT6" s="428"/>
      <c r="BU6" s="429"/>
      <c r="BV6" s="427">
        <v>944343</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98.8</v>
      </c>
      <c r="CU6" s="578"/>
      <c r="CV6" s="578"/>
      <c r="CW6" s="578"/>
      <c r="CX6" s="578"/>
      <c r="CY6" s="578"/>
      <c r="CZ6" s="578"/>
      <c r="DA6" s="579"/>
      <c r="DB6" s="577">
        <v>94.9</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175384</v>
      </c>
      <c r="BO7" s="428"/>
      <c r="BP7" s="428"/>
      <c r="BQ7" s="428"/>
      <c r="BR7" s="428"/>
      <c r="BS7" s="428"/>
      <c r="BT7" s="428"/>
      <c r="BU7" s="429"/>
      <c r="BV7" s="427">
        <v>512882</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12440308</v>
      </c>
      <c r="CU7" s="428"/>
      <c r="CV7" s="428"/>
      <c r="CW7" s="428"/>
      <c r="CX7" s="428"/>
      <c r="CY7" s="428"/>
      <c r="CZ7" s="428"/>
      <c r="DA7" s="429"/>
      <c r="DB7" s="427">
        <v>12415726</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94</v>
      </c>
      <c r="AV8" s="485"/>
      <c r="AW8" s="485"/>
      <c r="AX8" s="485"/>
      <c r="AY8" s="407" t="s">
        <v>108</v>
      </c>
      <c r="AZ8" s="408"/>
      <c r="BA8" s="408"/>
      <c r="BB8" s="408"/>
      <c r="BC8" s="408"/>
      <c r="BD8" s="408"/>
      <c r="BE8" s="408"/>
      <c r="BF8" s="408"/>
      <c r="BG8" s="408"/>
      <c r="BH8" s="408"/>
      <c r="BI8" s="408"/>
      <c r="BJ8" s="408"/>
      <c r="BK8" s="408"/>
      <c r="BL8" s="408"/>
      <c r="BM8" s="409"/>
      <c r="BN8" s="427">
        <v>506970</v>
      </c>
      <c r="BO8" s="428"/>
      <c r="BP8" s="428"/>
      <c r="BQ8" s="428"/>
      <c r="BR8" s="428"/>
      <c r="BS8" s="428"/>
      <c r="BT8" s="428"/>
      <c r="BU8" s="429"/>
      <c r="BV8" s="427">
        <v>431461</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0.51</v>
      </c>
      <c r="CU8" s="541"/>
      <c r="CV8" s="541"/>
      <c r="CW8" s="541"/>
      <c r="CX8" s="541"/>
      <c r="CY8" s="541"/>
      <c r="CZ8" s="541"/>
      <c r="DA8" s="542"/>
      <c r="DB8" s="540">
        <v>0.49</v>
      </c>
      <c r="DC8" s="541"/>
      <c r="DD8" s="541"/>
      <c r="DE8" s="541"/>
      <c r="DF8" s="541"/>
      <c r="DG8" s="541"/>
      <c r="DH8" s="541"/>
      <c r="DI8" s="542"/>
      <c r="DJ8" s="185"/>
      <c r="DK8" s="185"/>
      <c r="DL8" s="185"/>
      <c r="DM8" s="185"/>
      <c r="DN8" s="185"/>
      <c r="DO8" s="185"/>
    </row>
    <row r="9" spans="1:119" ht="18.75" customHeight="1" thickBot="1" x14ac:dyDescent="0.2">
      <c r="A9" s="186"/>
      <c r="B9" s="566" t="s">
        <v>110</v>
      </c>
      <c r="C9" s="567"/>
      <c r="D9" s="567"/>
      <c r="E9" s="567"/>
      <c r="F9" s="567"/>
      <c r="G9" s="567"/>
      <c r="H9" s="567"/>
      <c r="I9" s="567"/>
      <c r="J9" s="567"/>
      <c r="K9" s="490"/>
      <c r="L9" s="568" t="s">
        <v>111</v>
      </c>
      <c r="M9" s="569"/>
      <c r="N9" s="569"/>
      <c r="O9" s="569"/>
      <c r="P9" s="569"/>
      <c r="Q9" s="570"/>
      <c r="R9" s="571">
        <v>58547</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114</v>
      </c>
      <c r="AV9" s="485"/>
      <c r="AW9" s="485"/>
      <c r="AX9" s="485"/>
      <c r="AY9" s="407" t="s">
        <v>115</v>
      </c>
      <c r="AZ9" s="408"/>
      <c r="BA9" s="408"/>
      <c r="BB9" s="408"/>
      <c r="BC9" s="408"/>
      <c r="BD9" s="408"/>
      <c r="BE9" s="408"/>
      <c r="BF9" s="408"/>
      <c r="BG9" s="408"/>
      <c r="BH9" s="408"/>
      <c r="BI9" s="408"/>
      <c r="BJ9" s="408"/>
      <c r="BK9" s="408"/>
      <c r="BL9" s="408"/>
      <c r="BM9" s="409"/>
      <c r="BN9" s="427">
        <v>75509</v>
      </c>
      <c r="BO9" s="428"/>
      <c r="BP9" s="428"/>
      <c r="BQ9" s="428"/>
      <c r="BR9" s="428"/>
      <c r="BS9" s="428"/>
      <c r="BT9" s="428"/>
      <c r="BU9" s="429"/>
      <c r="BV9" s="427">
        <v>90474</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13</v>
      </c>
      <c r="CU9" s="398"/>
      <c r="CV9" s="398"/>
      <c r="CW9" s="398"/>
      <c r="CX9" s="398"/>
      <c r="CY9" s="398"/>
      <c r="CZ9" s="398"/>
      <c r="DA9" s="399"/>
      <c r="DB9" s="397">
        <v>14</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57320</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114</v>
      </c>
      <c r="AV10" s="485"/>
      <c r="AW10" s="485"/>
      <c r="AX10" s="485"/>
      <c r="AY10" s="407" t="s">
        <v>119</v>
      </c>
      <c r="AZ10" s="408"/>
      <c r="BA10" s="408"/>
      <c r="BB10" s="408"/>
      <c r="BC10" s="408"/>
      <c r="BD10" s="408"/>
      <c r="BE10" s="408"/>
      <c r="BF10" s="408"/>
      <c r="BG10" s="408"/>
      <c r="BH10" s="408"/>
      <c r="BI10" s="408"/>
      <c r="BJ10" s="408"/>
      <c r="BK10" s="408"/>
      <c r="BL10" s="408"/>
      <c r="BM10" s="409"/>
      <c r="BN10" s="427">
        <v>0</v>
      </c>
      <c r="BO10" s="428"/>
      <c r="BP10" s="428"/>
      <c r="BQ10" s="428"/>
      <c r="BR10" s="428"/>
      <c r="BS10" s="428"/>
      <c r="BT10" s="428"/>
      <c r="BU10" s="429"/>
      <c r="BV10" s="427">
        <v>0</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124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61811</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94</v>
      </c>
      <c r="AV12" s="485"/>
      <c r="AW12" s="485"/>
      <c r="AX12" s="485"/>
      <c r="AY12" s="407" t="s">
        <v>134</v>
      </c>
      <c r="AZ12" s="408"/>
      <c r="BA12" s="408"/>
      <c r="BB12" s="408"/>
      <c r="BC12" s="408"/>
      <c r="BD12" s="408"/>
      <c r="BE12" s="408"/>
      <c r="BF12" s="408"/>
      <c r="BG12" s="408"/>
      <c r="BH12" s="408"/>
      <c r="BI12" s="408"/>
      <c r="BJ12" s="408"/>
      <c r="BK12" s="408"/>
      <c r="BL12" s="408"/>
      <c r="BM12" s="409"/>
      <c r="BN12" s="427">
        <v>400000</v>
      </c>
      <c r="BO12" s="428"/>
      <c r="BP12" s="428"/>
      <c r="BQ12" s="428"/>
      <c r="BR12" s="428"/>
      <c r="BS12" s="428"/>
      <c r="BT12" s="428"/>
      <c r="BU12" s="429"/>
      <c r="BV12" s="427">
        <v>320000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128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137</v>
      </c>
      <c r="N13" s="528"/>
      <c r="O13" s="528"/>
      <c r="P13" s="528"/>
      <c r="Q13" s="529"/>
      <c r="R13" s="530">
        <v>61095</v>
      </c>
      <c r="S13" s="531"/>
      <c r="T13" s="531"/>
      <c r="U13" s="531"/>
      <c r="V13" s="532"/>
      <c r="W13" s="518" t="s">
        <v>138</v>
      </c>
      <c r="X13" s="440"/>
      <c r="Y13" s="440"/>
      <c r="Z13" s="440"/>
      <c r="AA13" s="440"/>
      <c r="AB13" s="441"/>
      <c r="AC13" s="403">
        <v>1822</v>
      </c>
      <c r="AD13" s="404"/>
      <c r="AE13" s="404"/>
      <c r="AF13" s="404"/>
      <c r="AG13" s="405"/>
      <c r="AH13" s="403">
        <v>1905</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-324491</v>
      </c>
      <c r="BO13" s="428"/>
      <c r="BP13" s="428"/>
      <c r="BQ13" s="428"/>
      <c r="BR13" s="428"/>
      <c r="BS13" s="428"/>
      <c r="BT13" s="428"/>
      <c r="BU13" s="429"/>
      <c r="BV13" s="427">
        <v>-229526</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8.3000000000000007</v>
      </c>
      <c r="CU13" s="398"/>
      <c r="CV13" s="398"/>
      <c r="CW13" s="398"/>
      <c r="CX13" s="398"/>
      <c r="CY13" s="398"/>
      <c r="CZ13" s="398"/>
      <c r="DA13" s="399"/>
      <c r="DB13" s="397">
        <v>8.3000000000000007</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61398</v>
      </c>
      <c r="S14" s="531"/>
      <c r="T14" s="531"/>
      <c r="U14" s="531"/>
      <c r="V14" s="532"/>
      <c r="W14" s="533"/>
      <c r="X14" s="443"/>
      <c r="Y14" s="443"/>
      <c r="Z14" s="443"/>
      <c r="AA14" s="443"/>
      <c r="AB14" s="444"/>
      <c r="AC14" s="523">
        <v>7.1</v>
      </c>
      <c r="AD14" s="524"/>
      <c r="AE14" s="524"/>
      <c r="AF14" s="524"/>
      <c r="AG14" s="525"/>
      <c r="AH14" s="523">
        <v>8.1999999999999993</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55.9</v>
      </c>
      <c r="CU14" s="535"/>
      <c r="CV14" s="535"/>
      <c r="CW14" s="535"/>
      <c r="CX14" s="535"/>
      <c r="CY14" s="535"/>
      <c r="CZ14" s="535"/>
      <c r="DA14" s="536"/>
      <c r="DB14" s="534">
        <v>68.099999999999994</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145</v>
      </c>
      <c r="N15" s="528"/>
      <c r="O15" s="528"/>
      <c r="P15" s="528"/>
      <c r="Q15" s="529"/>
      <c r="R15" s="530">
        <v>60852</v>
      </c>
      <c r="S15" s="531"/>
      <c r="T15" s="531"/>
      <c r="U15" s="531"/>
      <c r="V15" s="532"/>
      <c r="W15" s="518" t="s">
        <v>146</v>
      </c>
      <c r="X15" s="440"/>
      <c r="Y15" s="440"/>
      <c r="Z15" s="440"/>
      <c r="AA15" s="440"/>
      <c r="AB15" s="441"/>
      <c r="AC15" s="403">
        <v>4448</v>
      </c>
      <c r="AD15" s="404"/>
      <c r="AE15" s="404"/>
      <c r="AF15" s="404"/>
      <c r="AG15" s="405"/>
      <c r="AH15" s="403">
        <v>3958</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5458784</v>
      </c>
      <c r="BO15" s="423"/>
      <c r="BP15" s="423"/>
      <c r="BQ15" s="423"/>
      <c r="BR15" s="423"/>
      <c r="BS15" s="423"/>
      <c r="BT15" s="423"/>
      <c r="BU15" s="424"/>
      <c r="BV15" s="422">
        <v>5176751</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17.3</v>
      </c>
      <c r="AD16" s="524"/>
      <c r="AE16" s="524"/>
      <c r="AF16" s="524"/>
      <c r="AG16" s="525"/>
      <c r="AH16" s="523">
        <v>17.100000000000001</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10299491</v>
      </c>
      <c r="BO16" s="428"/>
      <c r="BP16" s="428"/>
      <c r="BQ16" s="428"/>
      <c r="BR16" s="428"/>
      <c r="BS16" s="428"/>
      <c r="BT16" s="428"/>
      <c r="BU16" s="429"/>
      <c r="BV16" s="427">
        <v>10359331</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152</v>
      </c>
      <c r="N17" s="513"/>
      <c r="O17" s="513"/>
      <c r="P17" s="513"/>
      <c r="Q17" s="514"/>
      <c r="R17" s="515" t="s">
        <v>153</v>
      </c>
      <c r="S17" s="516"/>
      <c r="T17" s="516"/>
      <c r="U17" s="516"/>
      <c r="V17" s="517"/>
      <c r="W17" s="518" t="s">
        <v>154</v>
      </c>
      <c r="X17" s="440"/>
      <c r="Y17" s="440"/>
      <c r="Z17" s="440"/>
      <c r="AA17" s="440"/>
      <c r="AB17" s="441"/>
      <c r="AC17" s="403">
        <v>19385</v>
      </c>
      <c r="AD17" s="404"/>
      <c r="AE17" s="404"/>
      <c r="AF17" s="404"/>
      <c r="AG17" s="405"/>
      <c r="AH17" s="403">
        <v>17305</v>
      </c>
      <c r="AI17" s="404"/>
      <c r="AJ17" s="404"/>
      <c r="AK17" s="404"/>
      <c r="AL17" s="406"/>
      <c r="AM17" s="496"/>
      <c r="AN17" s="401"/>
      <c r="AO17" s="401"/>
      <c r="AP17" s="401"/>
      <c r="AQ17" s="401"/>
      <c r="AR17" s="401"/>
      <c r="AS17" s="401"/>
      <c r="AT17" s="402"/>
      <c r="AU17" s="484"/>
      <c r="AV17" s="485"/>
      <c r="AW17" s="485"/>
      <c r="AX17" s="485"/>
      <c r="AY17" s="407" t="s">
        <v>155</v>
      </c>
      <c r="AZ17" s="408"/>
      <c r="BA17" s="408"/>
      <c r="BB17" s="408"/>
      <c r="BC17" s="408"/>
      <c r="BD17" s="408"/>
      <c r="BE17" s="408"/>
      <c r="BF17" s="408"/>
      <c r="BG17" s="408"/>
      <c r="BH17" s="408"/>
      <c r="BI17" s="408"/>
      <c r="BJ17" s="408"/>
      <c r="BK17" s="408"/>
      <c r="BL17" s="408"/>
      <c r="BM17" s="409"/>
      <c r="BN17" s="427">
        <v>6956813</v>
      </c>
      <c r="BO17" s="428"/>
      <c r="BP17" s="428"/>
      <c r="BQ17" s="428"/>
      <c r="BR17" s="428"/>
      <c r="BS17" s="428"/>
      <c r="BT17" s="428"/>
      <c r="BU17" s="429"/>
      <c r="BV17" s="427">
        <v>6597087</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156</v>
      </c>
      <c r="C18" s="490"/>
      <c r="D18" s="490"/>
      <c r="E18" s="491"/>
      <c r="F18" s="491"/>
      <c r="G18" s="491"/>
      <c r="H18" s="491"/>
      <c r="I18" s="491"/>
      <c r="J18" s="491"/>
      <c r="K18" s="491"/>
      <c r="L18" s="492">
        <v>46.63</v>
      </c>
      <c r="M18" s="492"/>
      <c r="N18" s="492"/>
      <c r="O18" s="492"/>
      <c r="P18" s="492"/>
      <c r="Q18" s="492"/>
      <c r="R18" s="493"/>
      <c r="S18" s="493"/>
      <c r="T18" s="493"/>
      <c r="U18" s="493"/>
      <c r="V18" s="494"/>
      <c r="W18" s="508"/>
      <c r="X18" s="509"/>
      <c r="Y18" s="509"/>
      <c r="Z18" s="509"/>
      <c r="AA18" s="509"/>
      <c r="AB18" s="519"/>
      <c r="AC18" s="391">
        <v>75.599999999999994</v>
      </c>
      <c r="AD18" s="392"/>
      <c r="AE18" s="392"/>
      <c r="AF18" s="392"/>
      <c r="AG18" s="495"/>
      <c r="AH18" s="391">
        <v>74.7</v>
      </c>
      <c r="AI18" s="392"/>
      <c r="AJ18" s="392"/>
      <c r="AK18" s="392"/>
      <c r="AL18" s="393"/>
      <c r="AM18" s="496"/>
      <c r="AN18" s="401"/>
      <c r="AO18" s="401"/>
      <c r="AP18" s="401"/>
      <c r="AQ18" s="401"/>
      <c r="AR18" s="401"/>
      <c r="AS18" s="401"/>
      <c r="AT18" s="402"/>
      <c r="AU18" s="484"/>
      <c r="AV18" s="485"/>
      <c r="AW18" s="485"/>
      <c r="AX18" s="485"/>
      <c r="AY18" s="407" t="s">
        <v>157</v>
      </c>
      <c r="AZ18" s="408"/>
      <c r="BA18" s="408"/>
      <c r="BB18" s="408"/>
      <c r="BC18" s="408"/>
      <c r="BD18" s="408"/>
      <c r="BE18" s="408"/>
      <c r="BF18" s="408"/>
      <c r="BG18" s="408"/>
      <c r="BH18" s="408"/>
      <c r="BI18" s="408"/>
      <c r="BJ18" s="408"/>
      <c r="BK18" s="408"/>
      <c r="BL18" s="408"/>
      <c r="BM18" s="409"/>
      <c r="BN18" s="427">
        <v>11792425</v>
      </c>
      <c r="BO18" s="428"/>
      <c r="BP18" s="428"/>
      <c r="BQ18" s="428"/>
      <c r="BR18" s="428"/>
      <c r="BS18" s="428"/>
      <c r="BT18" s="428"/>
      <c r="BU18" s="429"/>
      <c r="BV18" s="427">
        <v>11401113</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158</v>
      </c>
      <c r="C19" s="490"/>
      <c r="D19" s="490"/>
      <c r="E19" s="491"/>
      <c r="F19" s="491"/>
      <c r="G19" s="491"/>
      <c r="H19" s="491"/>
      <c r="I19" s="491"/>
      <c r="J19" s="491"/>
      <c r="K19" s="491"/>
      <c r="L19" s="497">
        <v>1256</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159</v>
      </c>
      <c r="AZ19" s="408"/>
      <c r="BA19" s="408"/>
      <c r="BB19" s="408"/>
      <c r="BC19" s="408"/>
      <c r="BD19" s="408"/>
      <c r="BE19" s="408"/>
      <c r="BF19" s="408"/>
      <c r="BG19" s="408"/>
      <c r="BH19" s="408"/>
      <c r="BI19" s="408"/>
      <c r="BJ19" s="408"/>
      <c r="BK19" s="408"/>
      <c r="BL19" s="408"/>
      <c r="BM19" s="409"/>
      <c r="BN19" s="427">
        <v>15178395</v>
      </c>
      <c r="BO19" s="428"/>
      <c r="BP19" s="428"/>
      <c r="BQ19" s="428"/>
      <c r="BR19" s="428"/>
      <c r="BS19" s="428"/>
      <c r="BT19" s="428"/>
      <c r="BU19" s="429"/>
      <c r="BV19" s="427">
        <v>14519756</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160</v>
      </c>
      <c r="C20" s="490"/>
      <c r="D20" s="490"/>
      <c r="E20" s="491"/>
      <c r="F20" s="491"/>
      <c r="G20" s="491"/>
      <c r="H20" s="491"/>
      <c r="I20" s="491"/>
      <c r="J20" s="491"/>
      <c r="K20" s="491"/>
      <c r="L20" s="497">
        <v>20647</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161</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162</v>
      </c>
      <c r="C22" s="457"/>
      <c r="D22" s="458"/>
      <c r="E22" s="465" t="s">
        <v>1</v>
      </c>
      <c r="F22" s="440"/>
      <c r="G22" s="440"/>
      <c r="H22" s="440"/>
      <c r="I22" s="440"/>
      <c r="J22" s="440"/>
      <c r="K22" s="441"/>
      <c r="L22" s="465" t="s">
        <v>163</v>
      </c>
      <c r="M22" s="440"/>
      <c r="N22" s="440"/>
      <c r="O22" s="440"/>
      <c r="P22" s="441"/>
      <c r="Q22" s="450" t="s">
        <v>164</v>
      </c>
      <c r="R22" s="451"/>
      <c r="S22" s="451"/>
      <c r="T22" s="451"/>
      <c r="U22" s="451"/>
      <c r="V22" s="466"/>
      <c r="W22" s="468" t="s">
        <v>165</v>
      </c>
      <c r="X22" s="457"/>
      <c r="Y22" s="458"/>
      <c r="Z22" s="465" t="s">
        <v>1</v>
      </c>
      <c r="AA22" s="440"/>
      <c r="AB22" s="440"/>
      <c r="AC22" s="440"/>
      <c r="AD22" s="440"/>
      <c r="AE22" s="440"/>
      <c r="AF22" s="440"/>
      <c r="AG22" s="441"/>
      <c r="AH22" s="439" t="s">
        <v>166</v>
      </c>
      <c r="AI22" s="440"/>
      <c r="AJ22" s="440"/>
      <c r="AK22" s="440"/>
      <c r="AL22" s="441"/>
      <c r="AM22" s="439" t="s">
        <v>167</v>
      </c>
      <c r="AN22" s="445"/>
      <c r="AO22" s="445"/>
      <c r="AP22" s="445"/>
      <c r="AQ22" s="445"/>
      <c r="AR22" s="446"/>
      <c r="AS22" s="450" t="s">
        <v>164</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168</v>
      </c>
      <c r="AZ23" s="420"/>
      <c r="BA23" s="420"/>
      <c r="BB23" s="420"/>
      <c r="BC23" s="420"/>
      <c r="BD23" s="420"/>
      <c r="BE23" s="420"/>
      <c r="BF23" s="420"/>
      <c r="BG23" s="420"/>
      <c r="BH23" s="420"/>
      <c r="BI23" s="420"/>
      <c r="BJ23" s="420"/>
      <c r="BK23" s="420"/>
      <c r="BL23" s="420"/>
      <c r="BM23" s="421"/>
      <c r="BN23" s="427">
        <v>18330956</v>
      </c>
      <c r="BO23" s="428"/>
      <c r="BP23" s="428"/>
      <c r="BQ23" s="428"/>
      <c r="BR23" s="428"/>
      <c r="BS23" s="428"/>
      <c r="BT23" s="428"/>
      <c r="BU23" s="429"/>
      <c r="BV23" s="427">
        <v>19026730</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169</v>
      </c>
      <c r="F24" s="401"/>
      <c r="G24" s="401"/>
      <c r="H24" s="401"/>
      <c r="I24" s="401"/>
      <c r="J24" s="401"/>
      <c r="K24" s="402"/>
      <c r="L24" s="403">
        <v>1</v>
      </c>
      <c r="M24" s="404"/>
      <c r="N24" s="404"/>
      <c r="O24" s="404"/>
      <c r="P24" s="405"/>
      <c r="Q24" s="403">
        <v>7490</v>
      </c>
      <c r="R24" s="404"/>
      <c r="S24" s="404"/>
      <c r="T24" s="404"/>
      <c r="U24" s="404"/>
      <c r="V24" s="405"/>
      <c r="W24" s="469"/>
      <c r="X24" s="460"/>
      <c r="Y24" s="461"/>
      <c r="Z24" s="400" t="s">
        <v>170</v>
      </c>
      <c r="AA24" s="401"/>
      <c r="AB24" s="401"/>
      <c r="AC24" s="401"/>
      <c r="AD24" s="401"/>
      <c r="AE24" s="401"/>
      <c r="AF24" s="401"/>
      <c r="AG24" s="402"/>
      <c r="AH24" s="403">
        <v>372</v>
      </c>
      <c r="AI24" s="404"/>
      <c r="AJ24" s="404"/>
      <c r="AK24" s="404"/>
      <c r="AL24" s="405"/>
      <c r="AM24" s="403">
        <v>1090332</v>
      </c>
      <c r="AN24" s="404"/>
      <c r="AO24" s="404"/>
      <c r="AP24" s="404"/>
      <c r="AQ24" s="404"/>
      <c r="AR24" s="405"/>
      <c r="AS24" s="403">
        <v>2931</v>
      </c>
      <c r="AT24" s="404"/>
      <c r="AU24" s="404"/>
      <c r="AV24" s="404"/>
      <c r="AW24" s="404"/>
      <c r="AX24" s="406"/>
      <c r="AY24" s="394" t="s">
        <v>171</v>
      </c>
      <c r="AZ24" s="395"/>
      <c r="BA24" s="395"/>
      <c r="BB24" s="395"/>
      <c r="BC24" s="395"/>
      <c r="BD24" s="395"/>
      <c r="BE24" s="395"/>
      <c r="BF24" s="395"/>
      <c r="BG24" s="395"/>
      <c r="BH24" s="395"/>
      <c r="BI24" s="395"/>
      <c r="BJ24" s="395"/>
      <c r="BK24" s="395"/>
      <c r="BL24" s="395"/>
      <c r="BM24" s="396"/>
      <c r="BN24" s="427">
        <v>17241938</v>
      </c>
      <c r="BO24" s="428"/>
      <c r="BP24" s="428"/>
      <c r="BQ24" s="428"/>
      <c r="BR24" s="428"/>
      <c r="BS24" s="428"/>
      <c r="BT24" s="428"/>
      <c r="BU24" s="429"/>
      <c r="BV24" s="427">
        <v>17895776</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172</v>
      </c>
      <c r="F25" s="401"/>
      <c r="G25" s="401"/>
      <c r="H25" s="401"/>
      <c r="I25" s="401"/>
      <c r="J25" s="401"/>
      <c r="K25" s="402"/>
      <c r="L25" s="403">
        <v>1</v>
      </c>
      <c r="M25" s="404"/>
      <c r="N25" s="404"/>
      <c r="O25" s="404"/>
      <c r="P25" s="405"/>
      <c r="Q25" s="403">
        <v>6410</v>
      </c>
      <c r="R25" s="404"/>
      <c r="S25" s="404"/>
      <c r="T25" s="404"/>
      <c r="U25" s="404"/>
      <c r="V25" s="405"/>
      <c r="W25" s="469"/>
      <c r="X25" s="460"/>
      <c r="Y25" s="461"/>
      <c r="Z25" s="400" t="s">
        <v>173</v>
      </c>
      <c r="AA25" s="401"/>
      <c r="AB25" s="401"/>
      <c r="AC25" s="401"/>
      <c r="AD25" s="401"/>
      <c r="AE25" s="401"/>
      <c r="AF25" s="401"/>
      <c r="AG25" s="402"/>
      <c r="AH25" s="403">
        <v>59</v>
      </c>
      <c r="AI25" s="404"/>
      <c r="AJ25" s="404"/>
      <c r="AK25" s="404"/>
      <c r="AL25" s="405"/>
      <c r="AM25" s="403">
        <v>153754</v>
      </c>
      <c r="AN25" s="404"/>
      <c r="AO25" s="404"/>
      <c r="AP25" s="404"/>
      <c r="AQ25" s="404"/>
      <c r="AR25" s="405"/>
      <c r="AS25" s="403">
        <v>2606</v>
      </c>
      <c r="AT25" s="404"/>
      <c r="AU25" s="404"/>
      <c r="AV25" s="404"/>
      <c r="AW25" s="404"/>
      <c r="AX25" s="406"/>
      <c r="AY25" s="419" t="s">
        <v>174</v>
      </c>
      <c r="AZ25" s="420"/>
      <c r="BA25" s="420"/>
      <c r="BB25" s="420"/>
      <c r="BC25" s="420"/>
      <c r="BD25" s="420"/>
      <c r="BE25" s="420"/>
      <c r="BF25" s="420"/>
      <c r="BG25" s="420"/>
      <c r="BH25" s="420"/>
      <c r="BI25" s="420"/>
      <c r="BJ25" s="420"/>
      <c r="BK25" s="420"/>
      <c r="BL25" s="420"/>
      <c r="BM25" s="421"/>
      <c r="BN25" s="422">
        <v>2085302</v>
      </c>
      <c r="BO25" s="423"/>
      <c r="BP25" s="423"/>
      <c r="BQ25" s="423"/>
      <c r="BR25" s="423"/>
      <c r="BS25" s="423"/>
      <c r="BT25" s="423"/>
      <c r="BU25" s="424"/>
      <c r="BV25" s="422">
        <v>1958984</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175</v>
      </c>
      <c r="F26" s="401"/>
      <c r="G26" s="401"/>
      <c r="H26" s="401"/>
      <c r="I26" s="401"/>
      <c r="J26" s="401"/>
      <c r="K26" s="402"/>
      <c r="L26" s="403">
        <v>1</v>
      </c>
      <c r="M26" s="404"/>
      <c r="N26" s="404"/>
      <c r="O26" s="404"/>
      <c r="P26" s="405"/>
      <c r="Q26" s="403">
        <v>5850</v>
      </c>
      <c r="R26" s="404"/>
      <c r="S26" s="404"/>
      <c r="T26" s="404"/>
      <c r="U26" s="404"/>
      <c r="V26" s="405"/>
      <c r="W26" s="469"/>
      <c r="X26" s="460"/>
      <c r="Y26" s="461"/>
      <c r="Z26" s="400" t="s">
        <v>176</v>
      </c>
      <c r="AA26" s="482"/>
      <c r="AB26" s="482"/>
      <c r="AC26" s="482"/>
      <c r="AD26" s="482"/>
      <c r="AE26" s="482"/>
      <c r="AF26" s="482"/>
      <c r="AG26" s="483"/>
      <c r="AH26" s="403" t="s">
        <v>177</v>
      </c>
      <c r="AI26" s="404"/>
      <c r="AJ26" s="404"/>
      <c r="AK26" s="404"/>
      <c r="AL26" s="405"/>
      <c r="AM26" s="403" t="s">
        <v>178</v>
      </c>
      <c r="AN26" s="404"/>
      <c r="AO26" s="404"/>
      <c r="AP26" s="404"/>
      <c r="AQ26" s="404"/>
      <c r="AR26" s="405"/>
      <c r="AS26" s="403" t="s">
        <v>177</v>
      </c>
      <c r="AT26" s="404"/>
      <c r="AU26" s="404"/>
      <c r="AV26" s="404"/>
      <c r="AW26" s="404"/>
      <c r="AX26" s="406"/>
      <c r="AY26" s="436" t="s">
        <v>179</v>
      </c>
      <c r="AZ26" s="437"/>
      <c r="BA26" s="437"/>
      <c r="BB26" s="437"/>
      <c r="BC26" s="437"/>
      <c r="BD26" s="437"/>
      <c r="BE26" s="437"/>
      <c r="BF26" s="437"/>
      <c r="BG26" s="437"/>
      <c r="BH26" s="437"/>
      <c r="BI26" s="437"/>
      <c r="BJ26" s="437"/>
      <c r="BK26" s="437"/>
      <c r="BL26" s="437"/>
      <c r="BM26" s="438"/>
      <c r="BN26" s="427" t="s">
        <v>177</v>
      </c>
      <c r="BO26" s="428"/>
      <c r="BP26" s="428"/>
      <c r="BQ26" s="428"/>
      <c r="BR26" s="428"/>
      <c r="BS26" s="428"/>
      <c r="BT26" s="428"/>
      <c r="BU26" s="429"/>
      <c r="BV26" s="427" t="s">
        <v>177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180</v>
      </c>
      <c r="F27" s="401"/>
      <c r="G27" s="401"/>
      <c r="H27" s="401"/>
      <c r="I27" s="401"/>
      <c r="J27" s="401"/>
      <c r="K27" s="402"/>
      <c r="L27" s="403">
        <v>1</v>
      </c>
      <c r="M27" s="404"/>
      <c r="N27" s="404"/>
      <c r="O27" s="404"/>
      <c r="P27" s="405"/>
      <c r="Q27" s="403">
        <v>4960</v>
      </c>
      <c r="R27" s="404"/>
      <c r="S27" s="404"/>
      <c r="T27" s="404"/>
      <c r="U27" s="404"/>
      <c r="V27" s="405"/>
      <c r="W27" s="469"/>
      <c r="X27" s="460"/>
      <c r="Y27" s="461"/>
      <c r="Z27" s="400" t="s">
        <v>181</v>
      </c>
      <c r="AA27" s="401"/>
      <c r="AB27" s="401"/>
      <c r="AC27" s="401"/>
      <c r="AD27" s="401"/>
      <c r="AE27" s="401"/>
      <c r="AF27" s="401"/>
      <c r="AG27" s="402"/>
      <c r="AH27" s="403">
        <v>32</v>
      </c>
      <c r="AI27" s="404"/>
      <c r="AJ27" s="404"/>
      <c r="AK27" s="404"/>
      <c r="AL27" s="405"/>
      <c r="AM27" s="403">
        <v>82016</v>
      </c>
      <c r="AN27" s="404"/>
      <c r="AO27" s="404"/>
      <c r="AP27" s="404"/>
      <c r="AQ27" s="404"/>
      <c r="AR27" s="405"/>
      <c r="AS27" s="403">
        <v>2563</v>
      </c>
      <c r="AT27" s="404"/>
      <c r="AU27" s="404"/>
      <c r="AV27" s="404"/>
      <c r="AW27" s="404"/>
      <c r="AX27" s="406"/>
      <c r="AY27" s="433" t="s">
        <v>182</v>
      </c>
      <c r="AZ27" s="434"/>
      <c r="BA27" s="434"/>
      <c r="BB27" s="434"/>
      <c r="BC27" s="434"/>
      <c r="BD27" s="434"/>
      <c r="BE27" s="434"/>
      <c r="BF27" s="434"/>
      <c r="BG27" s="434"/>
      <c r="BH27" s="434"/>
      <c r="BI27" s="434"/>
      <c r="BJ27" s="434"/>
      <c r="BK27" s="434"/>
      <c r="BL27" s="434"/>
      <c r="BM27" s="435"/>
      <c r="BN27" s="430">
        <v>25000</v>
      </c>
      <c r="BO27" s="431"/>
      <c r="BP27" s="431"/>
      <c r="BQ27" s="431"/>
      <c r="BR27" s="431"/>
      <c r="BS27" s="431"/>
      <c r="BT27" s="431"/>
      <c r="BU27" s="432"/>
      <c r="BV27" s="430">
        <v>25000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183</v>
      </c>
      <c r="F28" s="401"/>
      <c r="G28" s="401"/>
      <c r="H28" s="401"/>
      <c r="I28" s="401"/>
      <c r="J28" s="401"/>
      <c r="K28" s="402"/>
      <c r="L28" s="403">
        <v>1</v>
      </c>
      <c r="M28" s="404"/>
      <c r="N28" s="404"/>
      <c r="O28" s="404"/>
      <c r="P28" s="405"/>
      <c r="Q28" s="403">
        <v>4190</v>
      </c>
      <c r="R28" s="404"/>
      <c r="S28" s="404"/>
      <c r="T28" s="404"/>
      <c r="U28" s="404"/>
      <c r="V28" s="405"/>
      <c r="W28" s="469"/>
      <c r="X28" s="460"/>
      <c r="Y28" s="461"/>
      <c r="Z28" s="400" t="s">
        <v>184</v>
      </c>
      <c r="AA28" s="401"/>
      <c r="AB28" s="401"/>
      <c r="AC28" s="401"/>
      <c r="AD28" s="401"/>
      <c r="AE28" s="401"/>
      <c r="AF28" s="401"/>
      <c r="AG28" s="402"/>
      <c r="AH28" s="403" t="s">
        <v>178</v>
      </c>
      <c r="AI28" s="404"/>
      <c r="AJ28" s="404"/>
      <c r="AK28" s="404"/>
      <c r="AL28" s="405"/>
      <c r="AM28" s="403" t="s">
        <v>177</v>
      </c>
      <c r="AN28" s="404"/>
      <c r="AO28" s="404"/>
      <c r="AP28" s="404"/>
      <c r="AQ28" s="404"/>
      <c r="AR28" s="405"/>
      <c r="AS28" s="403" t="s">
        <v>177</v>
      </c>
      <c r="AT28" s="404"/>
      <c r="AU28" s="404"/>
      <c r="AV28" s="404"/>
      <c r="AW28" s="404"/>
      <c r="AX28" s="406"/>
      <c r="AY28" s="410" t="s">
        <v>185</v>
      </c>
      <c r="AZ28" s="411"/>
      <c r="BA28" s="411"/>
      <c r="BB28" s="412"/>
      <c r="BC28" s="419" t="s">
        <v>48</v>
      </c>
      <c r="BD28" s="420"/>
      <c r="BE28" s="420"/>
      <c r="BF28" s="420"/>
      <c r="BG28" s="420"/>
      <c r="BH28" s="420"/>
      <c r="BI28" s="420"/>
      <c r="BJ28" s="420"/>
      <c r="BK28" s="420"/>
      <c r="BL28" s="420"/>
      <c r="BM28" s="421"/>
      <c r="BN28" s="422">
        <v>646721</v>
      </c>
      <c r="BO28" s="423"/>
      <c r="BP28" s="423"/>
      <c r="BQ28" s="423"/>
      <c r="BR28" s="423"/>
      <c r="BS28" s="423"/>
      <c r="BT28" s="423"/>
      <c r="BU28" s="424"/>
      <c r="BV28" s="422">
        <v>746721</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186</v>
      </c>
      <c r="F29" s="401"/>
      <c r="G29" s="401"/>
      <c r="H29" s="401"/>
      <c r="I29" s="401"/>
      <c r="J29" s="401"/>
      <c r="K29" s="402"/>
      <c r="L29" s="403">
        <v>19</v>
      </c>
      <c r="M29" s="404"/>
      <c r="N29" s="404"/>
      <c r="O29" s="404"/>
      <c r="P29" s="405"/>
      <c r="Q29" s="403">
        <v>3960</v>
      </c>
      <c r="R29" s="404"/>
      <c r="S29" s="404"/>
      <c r="T29" s="404"/>
      <c r="U29" s="404"/>
      <c r="V29" s="405"/>
      <c r="W29" s="470"/>
      <c r="X29" s="471"/>
      <c r="Y29" s="472"/>
      <c r="Z29" s="400" t="s">
        <v>187</v>
      </c>
      <c r="AA29" s="401"/>
      <c r="AB29" s="401"/>
      <c r="AC29" s="401"/>
      <c r="AD29" s="401"/>
      <c r="AE29" s="401"/>
      <c r="AF29" s="401"/>
      <c r="AG29" s="402"/>
      <c r="AH29" s="403">
        <v>404</v>
      </c>
      <c r="AI29" s="404"/>
      <c r="AJ29" s="404"/>
      <c r="AK29" s="404"/>
      <c r="AL29" s="405"/>
      <c r="AM29" s="403">
        <v>1172348</v>
      </c>
      <c r="AN29" s="404"/>
      <c r="AO29" s="404"/>
      <c r="AP29" s="404"/>
      <c r="AQ29" s="404"/>
      <c r="AR29" s="405"/>
      <c r="AS29" s="403">
        <v>2902</v>
      </c>
      <c r="AT29" s="404"/>
      <c r="AU29" s="404"/>
      <c r="AV29" s="404"/>
      <c r="AW29" s="404"/>
      <c r="AX29" s="406"/>
      <c r="AY29" s="413"/>
      <c r="AZ29" s="414"/>
      <c r="BA29" s="414"/>
      <c r="BB29" s="415"/>
      <c r="BC29" s="407" t="s">
        <v>188</v>
      </c>
      <c r="BD29" s="408"/>
      <c r="BE29" s="408"/>
      <c r="BF29" s="408"/>
      <c r="BG29" s="408"/>
      <c r="BH29" s="408"/>
      <c r="BI29" s="408"/>
      <c r="BJ29" s="408"/>
      <c r="BK29" s="408"/>
      <c r="BL29" s="408"/>
      <c r="BM29" s="409"/>
      <c r="BN29" s="427">
        <v>307213</v>
      </c>
      <c r="BO29" s="428"/>
      <c r="BP29" s="428"/>
      <c r="BQ29" s="428"/>
      <c r="BR29" s="428"/>
      <c r="BS29" s="428"/>
      <c r="BT29" s="428"/>
      <c r="BU29" s="429"/>
      <c r="BV29" s="427">
        <v>307213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189</v>
      </c>
      <c r="X30" s="480"/>
      <c r="Y30" s="480"/>
      <c r="Z30" s="480"/>
      <c r="AA30" s="480"/>
      <c r="AB30" s="480"/>
      <c r="AC30" s="480"/>
      <c r="AD30" s="480"/>
      <c r="AE30" s="480"/>
      <c r="AF30" s="480"/>
      <c r="AG30" s="481"/>
      <c r="AH30" s="391">
        <v>95.1</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1301777</v>
      </c>
      <c r="BO30" s="431"/>
      <c r="BP30" s="431"/>
      <c r="BQ30" s="431"/>
      <c r="BR30" s="431"/>
      <c r="BS30" s="431"/>
      <c r="BT30" s="431"/>
      <c r="BU30" s="432"/>
      <c r="BV30" s="430">
        <v>1425793</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196</v>
      </c>
      <c r="D33" s="390"/>
      <c r="E33" s="389" t="s">
        <v>197</v>
      </c>
      <c r="F33" s="389"/>
      <c r="G33" s="389"/>
      <c r="H33" s="389"/>
      <c r="I33" s="389"/>
      <c r="J33" s="389"/>
      <c r="K33" s="389"/>
      <c r="L33" s="389"/>
      <c r="M33" s="389"/>
      <c r="N33" s="389"/>
      <c r="O33" s="389"/>
      <c r="P33" s="389"/>
      <c r="Q33" s="389"/>
      <c r="R33" s="389"/>
      <c r="S33" s="389"/>
      <c r="T33" s="215"/>
      <c r="U33" s="390" t="s">
        <v>198</v>
      </c>
      <c r="V33" s="390"/>
      <c r="W33" s="389" t="s">
        <v>197</v>
      </c>
      <c r="X33" s="389"/>
      <c r="Y33" s="389"/>
      <c r="Z33" s="389"/>
      <c r="AA33" s="389"/>
      <c r="AB33" s="389"/>
      <c r="AC33" s="389"/>
      <c r="AD33" s="389"/>
      <c r="AE33" s="389"/>
      <c r="AF33" s="389"/>
      <c r="AG33" s="389"/>
      <c r="AH33" s="389"/>
      <c r="AI33" s="389"/>
      <c r="AJ33" s="389"/>
      <c r="AK33" s="389"/>
      <c r="AL33" s="215"/>
      <c r="AM33" s="390" t="s">
        <v>196</v>
      </c>
      <c r="AN33" s="390"/>
      <c r="AO33" s="389" t="s">
        <v>197</v>
      </c>
      <c r="AP33" s="389"/>
      <c r="AQ33" s="389"/>
      <c r="AR33" s="389"/>
      <c r="AS33" s="389"/>
      <c r="AT33" s="389"/>
      <c r="AU33" s="389"/>
      <c r="AV33" s="389"/>
      <c r="AW33" s="389"/>
      <c r="AX33" s="389"/>
      <c r="AY33" s="389"/>
      <c r="AZ33" s="389"/>
      <c r="BA33" s="389"/>
      <c r="BB33" s="389"/>
      <c r="BC33" s="389"/>
      <c r="BD33" s="216"/>
      <c r="BE33" s="389" t="s">
        <v>199</v>
      </c>
      <c r="BF33" s="389"/>
      <c r="BG33" s="389" t="s">
        <v>200</v>
      </c>
      <c r="BH33" s="389"/>
      <c r="BI33" s="389"/>
      <c r="BJ33" s="389"/>
      <c r="BK33" s="389"/>
      <c r="BL33" s="389"/>
      <c r="BM33" s="389"/>
      <c r="BN33" s="389"/>
      <c r="BO33" s="389"/>
      <c r="BP33" s="389"/>
      <c r="BQ33" s="389"/>
      <c r="BR33" s="389"/>
      <c r="BS33" s="389"/>
      <c r="BT33" s="389"/>
      <c r="BU33" s="389"/>
      <c r="BV33" s="216"/>
      <c r="BW33" s="390" t="s">
        <v>199</v>
      </c>
      <c r="BX33" s="390"/>
      <c r="BY33" s="389" t="s">
        <v>201</v>
      </c>
      <c r="BZ33" s="389"/>
      <c r="CA33" s="389"/>
      <c r="CB33" s="389"/>
      <c r="CC33" s="389"/>
      <c r="CD33" s="389"/>
      <c r="CE33" s="389"/>
      <c r="CF33" s="389"/>
      <c r="CG33" s="389"/>
      <c r="CH33" s="389"/>
      <c r="CI33" s="389"/>
      <c r="CJ33" s="389"/>
      <c r="CK33" s="389"/>
      <c r="CL33" s="389"/>
      <c r="CM33" s="389"/>
      <c r="CN33" s="215"/>
      <c r="CO33" s="390" t="s">
        <v>196</v>
      </c>
      <c r="CP33" s="390"/>
      <c r="CQ33" s="389" t="s">
        <v>202</v>
      </c>
      <c r="CR33" s="389"/>
      <c r="CS33" s="389"/>
      <c r="CT33" s="389"/>
      <c r="CU33" s="389"/>
      <c r="CV33" s="389"/>
      <c r="CW33" s="389"/>
      <c r="CX33" s="389"/>
      <c r="CY33" s="389"/>
      <c r="CZ33" s="389"/>
      <c r="DA33" s="389"/>
      <c r="DB33" s="389"/>
      <c r="DC33" s="389"/>
      <c r="DD33" s="389"/>
      <c r="DE33" s="389"/>
      <c r="DF33" s="215"/>
      <c r="DG33" s="388" t="s">
        <v>203</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7</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8</v>
      </c>
      <c r="BF34" s="386"/>
      <c r="BG34" s="385" t="str">
        <f>IF('各会計、関係団体の財政状況及び健全化判断比率'!B32="","",'各会計、関係団体の財政状況及び健全化判断比率'!B32)</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12</v>
      </c>
      <c r="BX34" s="386"/>
      <c r="BY34" s="385" t="str">
        <f>IF('各会計、関係団体の財政状況及び健全化判断比率'!B68="","",'各会計、関係団体の財政状況及び健全化判断比率'!B68)</f>
        <v>南部広域市町村圏事務組合（一般会計）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22</v>
      </c>
      <c r="CP34" s="386"/>
      <c r="CQ34" s="385" t="str">
        <f>IF('各会計、関係団体の財政状況及び健全化判断比率'!BS7="","",'各会計、関係団体の財政状況及び健全化判断比率'!BS7)</f>
        <v>糸満市土地開発公社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〇</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人材育成事業特別会計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9</v>
      </c>
      <c r="BF35" s="386"/>
      <c r="BG35" s="385" t="str">
        <f>IF('各会計、関係団体の財政状況及び健全化判断比率'!B33="","",'各会計、関係団体の財政状況及び健全化判断比率'!B33)</f>
        <v>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13</v>
      </c>
      <c r="BX35" s="386"/>
      <c r="BY35" s="385" t="str">
        <f>IF('各会計、関係団体の財政状況及び健全化判断比率'!B69="","",'各会計、関係団体の財政状況及び健全化判断比率'!B69)</f>
        <v>南部広域市町村圏事務組合（ふるさと市町村圏基金特別会計）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区画整理特別会計</v>
      </c>
      <c r="F36" s="385"/>
      <c r="G36" s="385"/>
      <c r="H36" s="385"/>
      <c r="I36" s="385"/>
      <c r="J36" s="385"/>
      <c r="K36" s="385"/>
      <c r="L36" s="385"/>
      <c r="M36" s="385"/>
      <c r="N36" s="385"/>
      <c r="O36" s="385"/>
      <c r="P36" s="385"/>
      <c r="Q36" s="385"/>
      <c r="R36" s="385"/>
      <c r="S36" s="385"/>
      <c r="T36" s="213"/>
      <c r="U36" s="386">
        <f t="shared" ref="U36:U43" si="4">IF(W36="","",U35+1)</f>
        <v>6</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10</v>
      </c>
      <c r="BF36" s="386"/>
      <c r="BG36" s="385" t="str">
        <f>IF('各会計、関係団体の財政状況及び健全化判断比率'!B34="","",'各会計、関係団体の財政状況及び健全化判断比率'!B34)</f>
        <v>糸満漁港ふれあい公園事業特別会計</v>
      </c>
      <c r="BH36" s="385"/>
      <c r="BI36" s="385"/>
      <c r="BJ36" s="385"/>
      <c r="BK36" s="385"/>
      <c r="BL36" s="385"/>
      <c r="BM36" s="385"/>
      <c r="BN36" s="385"/>
      <c r="BO36" s="385"/>
      <c r="BP36" s="385"/>
      <c r="BQ36" s="385"/>
      <c r="BR36" s="385"/>
      <c r="BS36" s="385"/>
      <c r="BT36" s="385"/>
      <c r="BU36" s="385"/>
      <c r="BV36" s="213"/>
      <c r="BW36" s="386">
        <f t="shared" si="2"/>
        <v>14</v>
      </c>
      <c r="BX36" s="386"/>
      <c r="BY36" s="385" t="str">
        <f>IF('各会計、関係団体の財政状況及び健全化判断比率'!B70="","",'各会計、関係団体の財政状況及び健全化判断比率'!B70)</f>
        <v>南部広域市町村圏事務組合（いなんせ斎苑特別会計）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11</v>
      </c>
      <c r="BF37" s="386"/>
      <c r="BG37" s="385" t="str">
        <f>IF('各会計、関係団体の財政状況及び健全化判断比率'!B35="","",'各会計、関係団体の財政状況及び健全化判断比率'!B35)</f>
        <v>土地区画整理事業特別会計</v>
      </c>
      <c r="BH37" s="385"/>
      <c r="BI37" s="385"/>
      <c r="BJ37" s="385"/>
      <c r="BK37" s="385"/>
      <c r="BL37" s="385"/>
      <c r="BM37" s="385"/>
      <c r="BN37" s="385"/>
      <c r="BO37" s="385"/>
      <c r="BP37" s="385"/>
      <c r="BQ37" s="385"/>
      <c r="BR37" s="385"/>
      <c r="BS37" s="385"/>
      <c r="BT37" s="385"/>
      <c r="BU37" s="385"/>
      <c r="BV37" s="213"/>
      <c r="BW37" s="386">
        <f t="shared" si="2"/>
        <v>15</v>
      </c>
      <c r="BX37" s="386"/>
      <c r="BY37" s="385" t="str">
        <f>IF('各会計、関係団体の財政状況及び健全化判断比率'!B71="","",'各会計、関係団体の財政状況及び健全化判断比率'!B71)</f>
        <v>南部広域市町村圏事務組合（南斎場特別会計）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16</v>
      </c>
      <c r="BX38" s="386"/>
      <c r="BY38" s="385" t="str">
        <f>IF('各会計、関係団体の財政状況及び健全化判断比率'!B72="","",'各会計、関係団体の財政状況及び健全化判断比率'!B72)</f>
        <v>南部広域行政組合（一般会計）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17</v>
      </c>
      <c r="BX39" s="386"/>
      <c r="BY39" s="385" t="str">
        <f>IF('各会計、関係団体の財政状況及び健全化判断比率'!B73="","",'各会計、関係団体の財政状況及び健全化判断比率'!B73)</f>
        <v>南部広域行政組合（公共用地先行取得事業特別会計）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18</v>
      </c>
      <c r="BX40" s="386"/>
      <c r="BY40" s="385" t="str">
        <f>IF('各会計、関係団体の財政状況及び健全化判断比率'!B74="","",'各会計、関係団体の財政状況及び健全化判断比率'!B74)</f>
        <v>南部広域行政組合（糸豊環境衛生事業特別会計）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19</v>
      </c>
      <c r="BX41" s="386"/>
      <c r="BY41" s="385" t="str">
        <f>IF('各会計、関係団体の財政状況及び健全化判断比率'!B75="","",'各会計、関係団体の財政状況及び健全化判断比率'!B75)</f>
        <v>沖縄県後期高齢者医療広域連合（一般会計）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20</v>
      </c>
      <c r="BX42" s="386"/>
      <c r="BY42" s="385" t="str">
        <f>IF('各会計、関係団体の財政状況及び健全化判断比率'!B76="","",'各会計、関係団体の財政状況及び健全化判断比率'!B76)</f>
        <v>沖縄県後期高齢者医療広域連合（特別会計）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21</v>
      </c>
      <c r="BX43" s="386"/>
      <c r="BY43" s="385" t="str">
        <f>IF('各会計、関係団体の財政状況及び健全化判断比率'!B77="","",'各会計、関係団体の財政状況及び健全化判断比率'!B77)</f>
        <v>沖縄県市町村総合事務組合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6iDL4wTKxO6GPtRN6m0Dae8ZnmiNhNXIrwHJ94B1vQd6eRUyZJBHmizZg+0hdsLauJo9EuBHQeCVHnpMr9SoA==" saltValue="wvyUBFMn+AWzs141PISGC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X1"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212</v>
      </c>
      <c r="DI1" s="756"/>
      <c r="DJ1" s="756"/>
      <c r="DK1" s="756"/>
      <c r="DL1" s="756"/>
      <c r="DM1" s="756"/>
      <c r="DN1" s="757"/>
      <c r="DO1" s="225"/>
      <c r="DP1" s="755" t="s">
        <v>213</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218</v>
      </c>
      <c r="S4" s="698"/>
      <c r="T4" s="698"/>
      <c r="U4" s="698"/>
      <c r="V4" s="698"/>
      <c r="W4" s="698"/>
      <c r="X4" s="698"/>
      <c r="Y4" s="699"/>
      <c r="Z4" s="697" t="s">
        <v>219</v>
      </c>
      <c r="AA4" s="698"/>
      <c r="AB4" s="698"/>
      <c r="AC4" s="699"/>
      <c r="AD4" s="697" t="s">
        <v>220</v>
      </c>
      <c r="AE4" s="698"/>
      <c r="AF4" s="698"/>
      <c r="AG4" s="698"/>
      <c r="AH4" s="698"/>
      <c r="AI4" s="698"/>
      <c r="AJ4" s="698"/>
      <c r="AK4" s="699"/>
      <c r="AL4" s="697" t="s">
        <v>219</v>
      </c>
      <c r="AM4" s="698"/>
      <c r="AN4" s="698"/>
      <c r="AO4" s="699"/>
      <c r="AP4" s="758" t="s">
        <v>221</v>
      </c>
      <c r="AQ4" s="758"/>
      <c r="AR4" s="758"/>
      <c r="AS4" s="758"/>
      <c r="AT4" s="758"/>
      <c r="AU4" s="758"/>
      <c r="AV4" s="758"/>
      <c r="AW4" s="758"/>
      <c r="AX4" s="758"/>
      <c r="AY4" s="758"/>
      <c r="AZ4" s="758"/>
      <c r="BA4" s="758"/>
      <c r="BB4" s="758"/>
      <c r="BC4" s="758"/>
      <c r="BD4" s="758"/>
      <c r="BE4" s="758"/>
      <c r="BF4" s="758"/>
      <c r="BG4" s="758" t="s">
        <v>222</v>
      </c>
      <c r="BH4" s="758"/>
      <c r="BI4" s="758"/>
      <c r="BJ4" s="758"/>
      <c r="BK4" s="758"/>
      <c r="BL4" s="758"/>
      <c r="BM4" s="758"/>
      <c r="BN4" s="758"/>
      <c r="BO4" s="758" t="s">
        <v>219</v>
      </c>
      <c r="BP4" s="758"/>
      <c r="BQ4" s="758"/>
      <c r="BR4" s="758"/>
      <c r="BS4" s="758" t="s">
        <v>223</v>
      </c>
      <c r="BT4" s="758"/>
      <c r="BU4" s="758"/>
      <c r="BV4" s="758"/>
      <c r="BW4" s="758"/>
      <c r="BX4" s="758"/>
      <c r="BY4" s="758"/>
      <c r="BZ4" s="758"/>
      <c r="CA4" s="758"/>
      <c r="CB4" s="758"/>
      <c r="CD4" s="740" t="s">
        <v>224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225</v>
      </c>
      <c r="C5" s="723"/>
      <c r="D5" s="723"/>
      <c r="E5" s="723"/>
      <c r="F5" s="723"/>
      <c r="G5" s="723"/>
      <c r="H5" s="723"/>
      <c r="I5" s="723"/>
      <c r="J5" s="723"/>
      <c r="K5" s="723"/>
      <c r="L5" s="723"/>
      <c r="M5" s="723"/>
      <c r="N5" s="723"/>
      <c r="O5" s="723"/>
      <c r="P5" s="723"/>
      <c r="Q5" s="724"/>
      <c r="R5" s="688">
        <v>5764540</v>
      </c>
      <c r="S5" s="689"/>
      <c r="T5" s="689"/>
      <c r="U5" s="689"/>
      <c r="V5" s="689"/>
      <c r="W5" s="689"/>
      <c r="X5" s="689"/>
      <c r="Y5" s="735"/>
      <c r="Z5" s="753">
        <v>21.3</v>
      </c>
      <c r="AA5" s="753"/>
      <c r="AB5" s="753"/>
      <c r="AC5" s="753"/>
      <c r="AD5" s="754">
        <v>5764540</v>
      </c>
      <c r="AE5" s="754"/>
      <c r="AF5" s="754"/>
      <c r="AG5" s="754"/>
      <c r="AH5" s="754"/>
      <c r="AI5" s="754"/>
      <c r="AJ5" s="754"/>
      <c r="AK5" s="754"/>
      <c r="AL5" s="736">
        <v>48.3</v>
      </c>
      <c r="AM5" s="705"/>
      <c r="AN5" s="705"/>
      <c r="AO5" s="737"/>
      <c r="AP5" s="722" t="s">
        <v>226</v>
      </c>
      <c r="AQ5" s="723"/>
      <c r="AR5" s="723"/>
      <c r="AS5" s="723"/>
      <c r="AT5" s="723"/>
      <c r="AU5" s="723"/>
      <c r="AV5" s="723"/>
      <c r="AW5" s="723"/>
      <c r="AX5" s="723"/>
      <c r="AY5" s="723"/>
      <c r="AZ5" s="723"/>
      <c r="BA5" s="723"/>
      <c r="BB5" s="723"/>
      <c r="BC5" s="723"/>
      <c r="BD5" s="723"/>
      <c r="BE5" s="723"/>
      <c r="BF5" s="724"/>
      <c r="BG5" s="623">
        <v>5764540</v>
      </c>
      <c r="BH5" s="626"/>
      <c r="BI5" s="626"/>
      <c r="BJ5" s="626"/>
      <c r="BK5" s="626"/>
      <c r="BL5" s="626"/>
      <c r="BM5" s="626"/>
      <c r="BN5" s="627"/>
      <c r="BO5" s="685">
        <v>100</v>
      </c>
      <c r="BP5" s="685"/>
      <c r="BQ5" s="685"/>
      <c r="BR5" s="685"/>
      <c r="BS5" s="686" t="s">
        <v>127</v>
      </c>
      <c r="BT5" s="686"/>
      <c r="BU5" s="686"/>
      <c r="BV5" s="686"/>
      <c r="BW5" s="686"/>
      <c r="BX5" s="686"/>
      <c r="BY5" s="686"/>
      <c r="BZ5" s="686"/>
      <c r="CA5" s="686"/>
      <c r="CB5" s="727"/>
      <c r="CD5" s="740" t="s">
        <v>221</v>
      </c>
      <c r="CE5" s="741"/>
      <c r="CF5" s="741"/>
      <c r="CG5" s="741"/>
      <c r="CH5" s="741"/>
      <c r="CI5" s="741"/>
      <c r="CJ5" s="741"/>
      <c r="CK5" s="741"/>
      <c r="CL5" s="741"/>
      <c r="CM5" s="741"/>
      <c r="CN5" s="741"/>
      <c r="CO5" s="741"/>
      <c r="CP5" s="741"/>
      <c r="CQ5" s="742"/>
      <c r="CR5" s="740" t="s">
        <v>227</v>
      </c>
      <c r="CS5" s="741"/>
      <c r="CT5" s="741"/>
      <c r="CU5" s="741"/>
      <c r="CV5" s="741"/>
      <c r="CW5" s="741"/>
      <c r="CX5" s="741"/>
      <c r="CY5" s="742"/>
      <c r="CZ5" s="740" t="s">
        <v>219</v>
      </c>
      <c r="DA5" s="741"/>
      <c r="DB5" s="741"/>
      <c r="DC5" s="742"/>
      <c r="DD5" s="740" t="s">
        <v>228</v>
      </c>
      <c r="DE5" s="741"/>
      <c r="DF5" s="741"/>
      <c r="DG5" s="741"/>
      <c r="DH5" s="741"/>
      <c r="DI5" s="741"/>
      <c r="DJ5" s="741"/>
      <c r="DK5" s="741"/>
      <c r="DL5" s="741"/>
      <c r="DM5" s="741"/>
      <c r="DN5" s="741"/>
      <c r="DO5" s="741"/>
      <c r="DP5" s="742"/>
      <c r="DQ5" s="740" t="s">
        <v>229</v>
      </c>
      <c r="DR5" s="741"/>
      <c r="DS5" s="741"/>
      <c r="DT5" s="741"/>
      <c r="DU5" s="741"/>
      <c r="DV5" s="741"/>
      <c r="DW5" s="741"/>
      <c r="DX5" s="741"/>
      <c r="DY5" s="741"/>
      <c r="DZ5" s="741"/>
      <c r="EA5" s="741"/>
      <c r="EB5" s="741"/>
      <c r="EC5" s="742"/>
    </row>
    <row r="6" spans="2:143" ht="11.25" customHeight="1" x14ac:dyDescent="0.15">
      <c r="B6" s="620" t="s">
        <v>230</v>
      </c>
      <c r="C6" s="621"/>
      <c r="D6" s="621"/>
      <c r="E6" s="621"/>
      <c r="F6" s="621"/>
      <c r="G6" s="621"/>
      <c r="H6" s="621"/>
      <c r="I6" s="621"/>
      <c r="J6" s="621"/>
      <c r="K6" s="621"/>
      <c r="L6" s="621"/>
      <c r="M6" s="621"/>
      <c r="N6" s="621"/>
      <c r="O6" s="621"/>
      <c r="P6" s="621"/>
      <c r="Q6" s="622"/>
      <c r="R6" s="623">
        <v>139474</v>
      </c>
      <c r="S6" s="626"/>
      <c r="T6" s="626"/>
      <c r="U6" s="626"/>
      <c r="V6" s="626"/>
      <c r="W6" s="626"/>
      <c r="X6" s="626"/>
      <c r="Y6" s="627"/>
      <c r="Z6" s="685">
        <v>0.5</v>
      </c>
      <c r="AA6" s="685"/>
      <c r="AB6" s="685"/>
      <c r="AC6" s="685"/>
      <c r="AD6" s="686">
        <v>139474</v>
      </c>
      <c r="AE6" s="686"/>
      <c r="AF6" s="686"/>
      <c r="AG6" s="686"/>
      <c r="AH6" s="686"/>
      <c r="AI6" s="686"/>
      <c r="AJ6" s="686"/>
      <c r="AK6" s="686"/>
      <c r="AL6" s="628">
        <v>1.2</v>
      </c>
      <c r="AM6" s="629"/>
      <c r="AN6" s="629"/>
      <c r="AO6" s="687"/>
      <c r="AP6" s="620" t="s">
        <v>231</v>
      </c>
      <c r="AQ6" s="621"/>
      <c r="AR6" s="621"/>
      <c r="AS6" s="621"/>
      <c r="AT6" s="621"/>
      <c r="AU6" s="621"/>
      <c r="AV6" s="621"/>
      <c r="AW6" s="621"/>
      <c r="AX6" s="621"/>
      <c r="AY6" s="621"/>
      <c r="AZ6" s="621"/>
      <c r="BA6" s="621"/>
      <c r="BB6" s="621"/>
      <c r="BC6" s="621"/>
      <c r="BD6" s="621"/>
      <c r="BE6" s="621"/>
      <c r="BF6" s="622"/>
      <c r="BG6" s="623">
        <v>5764540</v>
      </c>
      <c r="BH6" s="626"/>
      <c r="BI6" s="626"/>
      <c r="BJ6" s="626"/>
      <c r="BK6" s="626"/>
      <c r="BL6" s="626"/>
      <c r="BM6" s="626"/>
      <c r="BN6" s="627"/>
      <c r="BO6" s="685">
        <v>100</v>
      </c>
      <c r="BP6" s="685"/>
      <c r="BQ6" s="685"/>
      <c r="BR6" s="685"/>
      <c r="BS6" s="686" t="s">
        <v>232</v>
      </c>
      <c r="BT6" s="686"/>
      <c r="BU6" s="686"/>
      <c r="BV6" s="686"/>
      <c r="BW6" s="686"/>
      <c r="BX6" s="686"/>
      <c r="BY6" s="686"/>
      <c r="BZ6" s="686"/>
      <c r="CA6" s="686"/>
      <c r="CB6" s="727"/>
      <c r="CD6" s="694" t="s">
        <v>233</v>
      </c>
      <c r="CE6" s="695"/>
      <c r="CF6" s="695"/>
      <c r="CG6" s="695"/>
      <c r="CH6" s="695"/>
      <c r="CI6" s="695"/>
      <c r="CJ6" s="695"/>
      <c r="CK6" s="695"/>
      <c r="CL6" s="695"/>
      <c r="CM6" s="695"/>
      <c r="CN6" s="695"/>
      <c r="CO6" s="695"/>
      <c r="CP6" s="695"/>
      <c r="CQ6" s="696"/>
      <c r="CR6" s="623">
        <v>251059</v>
      </c>
      <c r="CS6" s="626"/>
      <c r="CT6" s="626"/>
      <c r="CU6" s="626"/>
      <c r="CV6" s="626"/>
      <c r="CW6" s="626"/>
      <c r="CX6" s="626"/>
      <c r="CY6" s="627"/>
      <c r="CZ6" s="736">
        <v>1</v>
      </c>
      <c r="DA6" s="705"/>
      <c r="DB6" s="705"/>
      <c r="DC6" s="739"/>
      <c r="DD6" s="631" t="s">
        <v>127</v>
      </c>
      <c r="DE6" s="626"/>
      <c r="DF6" s="626"/>
      <c r="DG6" s="626"/>
      <c r="DH6" s="626"/>
      <c r="DI6" s="626"/>
      <c r="DJ6" s="626"/>
      <c r="DK6" s="626"/>
      <c r="DL6" s="626"/>
      <c r="DM6" s="626"/>
      <c r="DN6" s="626"/>
      <c r="DO6" s="626"/>
      <c r="DP6" s="627"/>
      <c r="DQ6" s="631">
        <v>251059</v>
      </c>
      <c r="DR6" s="626"/>
      <c r="DS6" s="626"/>
      <c r="DT6" s="626"/>
      <c r="DU6" s="626"/>
      <c r="DV6" s="626"/>
      <c r="DW6" s="626"/>
      <c r="DX6" s="626"/>
      <c r="DY6" s="626"/>
      <c r="DZ6" s="626"/>
      <c r="EA6" s="626"/>
      <c r="EB6" s="626"/>
      <c r="EC6" s="666"/>
    </row>
    <row r="7" spans="2:143" ht="11.25" customHeight="1" x14ac:dyDescent="0.15">
      <c r="B7" s="620" t="s">
        <v>234</v>
      </c>
      <c r="C7" s="621"/>
      <c r="D7" s="621"/>
      <c r="E7" s="621"/>
      <c r="F7" s="621"/>
      <c r="G7" s="621"/>
      <c r="H7" s="621"/>
      <c r="I7" s="621"/>
      <c r="J7" s="621"/>
      <c r="K7" s="621"/>
      <c r="L7" s="621"/>
      <c r="M7" s="621"/>
      <c r="N7" s="621"/>
      <c r="O7" s="621"/>
      <c r="P7" s="621"/>
      <c r="Q7" s="622"/>
      <c r="R7" s="623">
        <v>3928</v>
      </c>
      <c r="S7" s="626"/>
      <c r="T7" s="626"/>
      <c r="U7" s="626"/>
      <c r="V7" s="626"/>
      <c r="W7" s="626"/>
      <c r="X7" s="626"/>
      <c r="Y7" s="627"/>
      <c r="Z7" s="685">
        <v>0</v>
      </c>
      <c r="AA7" s="685"/>
      <c r="AB7" s="685"/>
      <c r="AC7" s="685"/>
      <c r="AD7" s="686">
        <v>3928</v>
      </c>
      <c r="AE7" s="686"/>
      <c r="AF7" s="686"/>
      <c r="AG7" s="686"/>
      <c r="AH7" s="686"/>
      <c r="AI7" s="686"/>
      <c r="AJ7" s="686"/>
      <c r="AK7" s="686"/>
      <c r="AL7" s="628">
        <v>0</v>
      </c>
      <c r="AM7" s="629"/>
      <c r="AN7" s="629"/>
      <c r="AO7" s="687"/>
      <c r="AP7" s="620" t="s">
        <v>235</v>
      </c>
      <c r="AQ7" s="621"/>
      <c r="AR7" s="621"/>
      <c r="AS7" s="621"/>
      <c r="AT7" s="621"/>
      <c r="AU7" s="621"/>
      <c r="AV7" s="621"/>
      <c r="AW7" s="621"/>
      <c r="AX7" s="621"/>
      <c r="AY7" s="621"/>
      <c r="AZ7" s="621"/>
      <c r="BA7" s="621"/>
      <c r="BB7" s="621"/>
      <c r="BC7" s="621"/>
      <c r="BD7" s="621"/>
      <c r="BE7" s="621"/>
      <c r="BF7" s="622"/>
      <c r="BG7" s="623">
        <v>2319962</v>
      </c>
      <c r="BH7" s="626"/>
      <c r="BI7" s="626"/>
      <c r="BJ7" s="626"/>
      <c r="BK7" s="626"/>
      <c r="BL7" s="626"/>
      <c r="BM7" s="626"/>
      <c r="BN7" s="627"/>
      <c r="BO7" s="685">
        <v>40.200000000000003</v>
      </c>
      <c r="BP7" s="685"/>
      <c r="BQ7" s="685"/>
      <c r="BR7" s="685"/>
      <c r="BS7" s="686" t="s">
        <v>232</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3">
        <v>2196731</v>
      </c>
      <c r="CS7" s="626"/>
      <c r="CT7" s="626"/>
      <c r="CU7" s="626"/>
      <c r="CV7" s="626"/>
      <c r="CW7" s="626"/>
      <c r="CX7" s="626"/>
      <c r="CY7" s="627"/>
      <c r="CZ7" s="685">
        <v>8.3000000000000007</v>
      </c>
      <c r="DA7" s="685"/>
      <c r="DB7" s="685"/>
      <c r="DC7" s="685"/>
      <c r="DD7" s="631">
        <v>113281</v>
      </c>
      <c r="DE7" s="626"/>
      <c r="DF7" s="626"/>
      <c r="DG7" s="626"/>
      <c r="DH7" s="626"/>
      <c r="DI7" s="626"/>
      <c r="DJ7" s="626"/>
      <c r="DK7" s="626"/>
      <c r="DL7" s="626"/>
      <c r="DM7" s="626"/>
      <c r="DN7" s="626"/>
      <c r="DO7" s="626"/>
      <c r="DP7" s="627"/>
      <c r="DQ7" s="631">
        <v>1618501</v>
      </c>
      <c r="DR7" s="626"/>
      <c r="DS7" s="626"/>
      <c r="DT7" s="626"/>
      <c r="DU7" s="626"/>
      <c r="DV7" s="626"/>
      <c r="DW7" s="626"/>
      <c r="DX7" s="626"/>
      <c r="DY7" s="626"/>
      <c r="DZ7" s="626"/>
      <c r="EA7" s="626"/>
      <c r="EB7" s="626"/>
      <c r="EC7" s="666"/>
    </row>
    <row r="8" spans="2:143" ht="11.25" customHeight="1" x14ac:dyDescent="0.15">
      <c r="B8" s="620" t="s">
        <v>237</v>
      </c>
      <c r="C8" s="621"/>
      <c r="D8" s="621"/>
      <c r="E8" s="621"/>
      <c r="F8" s="621"/>
      <c r="G8" s="621"/>
      <c r="H8" s="621"/>
      <c r="I8" s="621"/>
      <c r="J8" s="621"/>
      <c r="K8" s="621"/>
      <c r="L8" s="621"/>
      <c r="M8" s="621"/>
      <c r="N8" s="621"/>
      <c r="O8" s="621"/>
      <c r="P8" s="621"/>
      <c r="Q8" s="622"/>
      <c r="R8" s="623">
        <v>6529</v>
      </c>
      <c r="S8" s="626"/>
      <c r="T8" s="626"/>
      <c r="U8" s="626"/>
      <c r="V8" s="626"/>
      <c r="W8" s="626"/>
      <c r="X8" s="626"/>
      <c r="Y8" s="627"/>
      <c r="Z8" s="685">
        <v>0</v>
      </c>
      <c r="AA8" s="685"/>
      <c r="AB8" s="685"/>
      <c r="AC8" s="685"/>
      <c r="AD8" s="686">
        <v>6529</v>
      </c>
      <c r="AE8" s="686"/>
      <c r="AF8" s="686"/>
      <c r="AG8" s="686"/>
      <c r="AH8" s="686"/>
      <c r="AI8" s="686"/>
      <c r="AJ8" s="686"/>
      <c r="AK8" s="686"/>
      <c r="AL8" s="628">
        <v>0.1</v>
      </c>
      <c r="AM8" s="629"/>
      <c r="AN8" s="629"/>
      <c r="AO8" s="687"/>
      <c r="AP8" s="620" t="s">
        <v>238</v>
      </c>
      <c r="AQ8" s="621"/>
      <c r="AR8" s="621"/>
      <c r="AS8" s="621"/>
      <c r="AT8" s="621"/>
      <c r="AU8" s="621"/>
      <c r="AV8" s="621"/>
      <c r="AW8" s="621"/>
      <c r="AX8" s="621"/>
      <c r="AY8" s="621"/>
      <c r="AZ8" s="621"/>
      <c r="BA8" s="621"/>
      <c r="BB8" s="621"/>
      <c r="BC8" s="621"/>
      <c r="BD8" s="621"/>
      <c r="BE8" s="621"/>
      <c r="BF8" s="622"/>
      <c r="BG8" s="623">
        <v>89168</v>
      </c>
      <c r="BH8" s="626"/>
      <c r="BI8" s="626"/>
      <c r="BJ8" s="626"/>
      <c r="BK8" s="626"/>
      <c r="BL8" s="626"/>
      <c r="BM8" s="626"/>
      <c r="BN8" s="627"/>
      <c r="BO8" s="685">
        <v>1.5</v>
      </c>
      <c r="BP8" s="685"/>
      <c r="BQ8" s="685"/>
      <c r="BR8" s="685"/>
      <c r="BS8" s="631" t="s">
        <v>127</v>
      </c>
      <c r="BT8" s="626"/>
      <c r="BU8" s="626"/>
      <c r="BV8" s="626"/>
      <c r="BW8" s="626"/>
      <c r="BX8" s="626"/>
      <c r="BY8" s="626"/>
      <c r="BZ8" s="626"/>
      <c r="CA8" s="626"/>
      <c r="CB8" s="666"/>
      <c r="CD8" s="667" t="s">
        <v>239</v>
      </c>
      <c r="CE8" s="664"/>
      <c r="CF8" s="664"/>
      <c r="CG8" s="664"/>
      <c r="CH8" s="664"/>
      <c r="CI8" s="664"/>
      <c r="CJ8" s="664"/>
      <c r="CK8" s="664"/>
      <c r="CL8" s="664"/>
      <c r="CM8" s="664"/>
      <c r="CN8" s="664"/>
      <c r="CO8" s="664"/>
      <c r="CP8" s="664"/>
      <c r="CQ8" s="665"/>
      <c r="CR8" s="623">
        <v>14340155</v>
      </c>
      <c r="CS8" s="626"/>
      <c r="CT8" s="626"/>
      <c r="CU8" s="626"/>
      <c r="CV8" s="626"/>
      <c r="CW8" s="626"/>
      <c r="CX8" s="626"/>
      <c r="CY8" s="627"/>
      <c r="CZ8" s="685">
        <v>54.3</v>
      </c>
      <c r="DA8" s="685"/>
      <c r="DB8" s="685"/>
      <c r="DC8" s="685"/>
      <c r="DD8" s="631">
        <v>303115</v>
      </c>
      <c r="DE8" s="626"/>
      <c r="DF8" s="626"/>
      <c r="DG8" s="626"/>
      <c r="DH8" s="626"/>
      <c r="DI8" s="626"/>
      <c r="DJ8" s="626"/>
      <c r="DK8" s="626"/>
      <c r="DL8" s="626"/>
      <c r="DM8" s="626"/>
      <c r="DN8" s="626"/>
      <c r="DO8" s="626"/>
      <c r="DP8" s="627"/>
      <c r="DQ8" s="631">
        <v>6373154</v>
      </c>
      <c r="DR8" s="626"/>
      <c r="DS8" s="626"/>
      <c r="DT8" s="626"/>
      <c r="DU8" s="626"/>
      <c r="DV8" s="626"/>
      <c r="DW8" s="626"/>
      <c r="DX8" s="626"/>
      <c r="DY8" s="626"/>
      <c r="DZ8" s="626"/>
      <c r="EA8" s="626"/>
      <c r="EB8" s="626"/>
      <c r="EC8" s="666"/>
    </row>
    <row r="9" spans="2:143" ht="11.25" customHeight="1" x14ac:dyDescent="0.15">
      <c r="B9" s="620" t="s">
        <v>240</v>
      </c>
      <c r="C9" s="621"/>
      <c r="D9" s="621"/>
      <c r="E9" s="621"/>
      <c r="F9" s="621"/>
      <c r="G9" s="621"/>
      <c r="H9" s="621"/>
      <c r="I9" s="621"/>
      <c r="J9" s="621"/>
      <c r="K9" s="621"/>
      <c r="L9" s="621"/>
      <c r="M9" s="621"/>
      <c r="N9" s="621"/>
      <c r="O9" s="621"/>
      <c r="P9" s="621"/>
      <c r="Q9" s="622"/>
      <c r="R9" s="623">
        <v>5661</v>
      </c>
      <c r="S9" s="626"/>
      <c r="T9" s="626"/>
      <c r="U9" s="626"/>
      <c r="V9" s="626"/>
      <c r="W9" s="626"/>
      <c r="X9" s="626"/>
      <c r="Y9" s="627"/>
      <c r="Z9" s="685">
        <v>0</v>
      </c>
      <c r="AA9" s="685"/>
      <c r="AB9" s="685"/>
      <c r="AC9" s="685"/>
      <c r="AD9" s="686">
        <v>5661</v>
      </c>
      <c r="AE9" s="686"/>
      <c r="AF9" s="686"/>
      <c r="AG9" s="686"/>
      <c r="AH9" s="686"/>
      <c r="AI9" s="686"/>
      <c r="AJ9" s="686"/>
      <c r="AK9" s="686"/>
      <c r="AL9" s="628">
        <v>0</v>
      </c>
      <c r="AM9" s="629"/>
      <c r="AN9" s="629"/>
      <c r="AO9" s="687"/>
      <c r="AP9" s="620" t="s">
        <v>241</v>
      </c>
      <c r="AQ9" s="621"/>
      <c r="AR9" s="621"/>
      <c r="AS9" s="621"/>
      <c r="AT9" s="621"/>
      <c r="AU9" s="621"/>
      <c r="AV9" s="621"/>
      <c r="AW9" s="621"/>
      <c r="AX9" s="621"/>
      <c r="AY9" s="621"/>
      <c r="AZ9" s="621"/>
      <c r="BA9" s="621"/>
      <c r="BB9" s="621"/>
      <c r="BC9" s="621"/>
      <c r="BD9" s="621"/>
      <c r="BE9" s="621"/>
      <c r="BF9" s="622"/>
      <c r="BG9" s="623">
        <v>1879052</v>
      </c>
      <c r="BH9" s="626"/>
      <c r="BI9" s="626"/>
      <c r="BJ9" s="626"/>
      <c r="BK9" s="626"/>
      <c r="BL9" s="626"/>
      <c r="BM9" s="626"/>
      <c r="BN9" s="627"/>
      <c r="BO9" s="685">
        <v>32.6</v>
      </c>
      <c r="BP9" s="685"/>
      <c r="BQ9" s="685"/>
      <c r="BR9" s="685"/>
      <c r="BS9" s="631" t="s">
        <v>232</v>
      </c>
      <c r="BT9" s="626"/>
      <c r="BU9" s="626"/>
      <c r="BV9" s="626"/>
      <c r="BW9" s="626"/>
      <c r="BX9" s="626"/>
      <c r="BY9" s="626"/>
      <c r="BZ9" s="626"/>
      <c r="CA9" s="626"/>
      <c r="CB9" s="666"/>
      <c r="CD9" s="667" t="s">
        <v>242</v>
      </c>
      <c r="CE9" s="664"/>
      <c r="CF9" s="664"/>
      <c r="CG9" s="664"/>
      <c r="CH9" s="664"/>
      <c r="CI9" s="664"/>
      <c r="CJ9" s="664"/>
      <c r="CK9" s="664"/>
      <c r="CL9" s="664"/>
      <c r="CM9" s="664"/>
      <c r="CN9" s="664"/>
      <c r="CO9" s="664"/>
      <c r="CP9" s="664"/>
      <c r="CQ9" s="665"/>
      <c r="CR9" s="623">
        <v>1311568</v>
      </c>
      <c r="CS9" s="626"/>
      <c r="CT9" s="626"/>
      <c r="CU9" s="626"/>
      <c r="CV9" s="626"/>
      <c r="CW9" s="626"/>
      <c r="CX9" s="626"/>
      <c r="CY9" s="627"/>
      <c r="CZ9" s="685">
        <v>5</v>
      </c>
      <c r="DA9" s="685"/>
      <c r="DB9" s="685"/>
      <c r="DC9" s="685"/>
      <c r="DD9" s="631">
        <v>342</v>
      </c>
      <c r="DE9" s="626"/>
      <c r="DF9" s="626"/>
      <c r="DG9" s="626"/>
      <c r="DH9" s="626"/>
      <c r="DI9" s="626"/>
      <c r="DJ9" s="626"/>
      <c r="DK9" s="626"/>
      <c r="DL9" s="626"/>
      <c r="DM9" s="626"/>
      <c r="DN9" s="626"/>
      <c r="DO9" s="626"/>
      <c r="DP9" s="627"/>
      <c r="DQ9" s="631">
        <v>1157451</v>
      </c>
      <c r="DR9" s="626"/>
      <c r="DS9" s="626"/>
      <c r="DT9" s="626"/>
      <c r="DU9" s="626"/>
      <c r="DV9" s="626"/>
      <c r="DW9" s="626"/>
      <c r="DX9" s="626"/>
      <c r="DY9" s="626"/>
      <c r="DZ9" s="626"/>
      <c r="EA9" s="626"/>
      <c r="EB9" s="626"/>
      <c r="EC9" s="666"/>
    </row>
    <row r="10" spans="2:143" ht="11.25" customHeight="1" x14ac:dyDescent="0.15">
      <c r="B10" s="620" t="s">
        <v>243</v>
      </c>
      <c r="C10" s="621"/>
      <c r="D10" s="621"/>
      <c r="E10" s="621"/>
      <c r="F10" s="621"/>
      <c r="G10" s="621"/>
      <c r="H10" s="621"/>
      <c r="I10" s="621"/>
      <c r="J10" s="621"/>
      <c r="K10" s="621"/>
      <c r="L10" s="621"/>
      <c r="M10" s="621"/>
      <c r="N10" s="621"/>
      <c r="O10" s="621"/>
      <c r="P10" s="621"/>
      <c r="Q10" s="622"/>
      <c r="R10" s="623" t="s">
        <v>127</v>
      </c>
      <c r="S10" s="626"/>
      <c r="T10" s="626"/>
      <c r="U10" s="626"/>
      <c r="V10" s="626"/>
      <c r="W10" s="626"/>
      <c r="X10" s="626"/>
      <c r="Y10" s="627"/>
      <c r="Z10" s="685" t="s">
        <v>127</v>
      </c>
      <c r="AA10" s="685"/>
      <c r="AB10" s="685"/>
      <c r="AC10" s="685"/>
      <c r="AD10" s="686" t="s">
        <v>127</v>
      </c>
      <c r="AE10" s="686"/>
      <c r="AF10" s="686"/>
      <c r="AG10" s="686"/>
      <c r="AH10" s="686"/>
      <c r="AI10" s="686"/>
      <c r="AJ10" s="686"/>
      <c r="AK10" s="686"/>
      <c r="AL10" s="628" t="s">
        <v>127</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126337</v>
      </c>
      <c r="BH10" s="626"/>
      <c r="BI10" s="626"/>
      <c r="BJ10" s="626"/>
      <c r="BK10" s="626"/>
      <c r="BL10" s="626"/>
      <c r="BM10" s="626"/>
      <c r="BN10" s="627"/>
      <c r="BO10" s="685">
        <v>2.2000000000000002</v>
      </c>
      <c r="BP10" s="685"/>
      <c r="BQ10" s="685"/>
      <c r="BR10" s="685"/>
      <c r="BS10" s="631" t="s">
        <v>232</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v>26809</v>
      </c>
      <c r="CS10" s="626"/>
      <c r="CT10" s="626"/>
      <c r="CU10" s="626"/>
      <c r="CV10" s="626"/>
      <c r="CW10" s="626"/>
      <c r="CX10" s="626"/>
      <c r="CY10" s="627"/>
      <c r="CZ10" s="685">
        <v>0.1</v>
      </c>
      <c r="DA10" s="685"/>
      <c r="DB10" s="685"/>
      <c r="DC10" s="685"/>
      <c r="DD10" s="631" t="s">
        <v>127</v>
      </c>
      <c r="DE10" s="626"/>
      <c r="DF10" s="626"/>
      <c r="DG10" s="626"/>
      <c r="DH10" s="626"/>
      <c r="DI10" s="626"/>
      <c r="DJ10" s="626"/>
      <c r="DK10" s="626"/>
      <c r="DL10" s="626"/>
      <c r="DM10" s="626"/>
      <c r="DN10" s="626"/>
      <c r="DO10" s="626"/>
      <c r="DP10" s="627"/>
      <c r="DQ10" s="631">
        <v>16809</v>
      </c>
      <c r="DR10" s="626"/>
      <c r="DS10" s="626"/>
      <c r="DT10" s="626"/>
      <c r="DU10" s="626"/>
      <c r="DV10" s="626"/>
      <c r="DW10" s="626"/>
      <c r="DX10" s="626"/>
      <c r="DY10" s="626"/>
      <c r="DZ10" s="626"/>
      <c r="EA10" s="626"/>
      <c r="EB10" s="626"/>
      <c r="EC10" s="666"/>
    </row>
    <row r="11" spans="2:143" ht="11.25" customHeight="1" x14ac:dyDescent="0.15">
      <c r="B11" s="620" t="s">
        <v>246</v>
      </c>
      <c r="C11" s="621"/>
      <c r="D11" s="621"/>
      <c r="E11" s="621"/>
      <c r="F11" s="621"/>
      <c r="G11" s="621"/>
      <c r="H11" s="621"/>
      <c r="I11" s="621"/>
      <c r="J11" s="621"/>
      <c r="K11" s="621"/>
      <c r="L11" s="621"/>
      <c r="M11" s="621"/>
      <c r="N11" s="621"/>
      <c r="O11" s="621"/>
      <c r="P11" s="621"/>
      <c r="Q11" s="622"/>
      <c r="R11" s="623" t="s">
        <v>127</v>
      </c>
      <c r="S11" s="626"/>
      <c r="T11" s="626"/>
      <c r="U11" s="626"/>
      <c r="V11" s="626"/>
      <c r="W11" s="626"/>
      <c r="X11" s="626"/>
      <c r="Y11" s="627"/>
      <c r="Z11" s="685" t="s">
        <v>127</v>
      </c>
      <c r="AA11" s="685"/>
      <c r="AB11" s="685"/>
      <c r="AC11" s="685"/>
      <c r="AD11" s="686" t="s">
        <v>127</v>
      </c>
      <c r="AE11" s="686"/>
      <c r="AF11" s="686"/>
      <c r="AG11" s="686"/>
      <c r="AH11" s="686"/>
      <c r="AI11" s="686"/>
      <c r="AJ11" s="686"/>
      <c r="AK11" s="686"/>
      <c r="AL11" s="628" t="s">
        <v>127</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225405</v>
      </c>
      <c r="BH11" s="626"/>
      <c r="BI11" s="626"/>
      <c r="BJ11" s="626"/>
      <c r="BK11" s="626"/>
      <c r="BL11" s="626"/>
      <c r="BM11" s="626"/>
      <c r="BN11" s="627"/>
      <c r="BO11" s="685">
        <v>3.9</v>
      </c>
      <c r="BP11" s="685"/>
      <c r="BQ11" s="685"/>
      <c r="BR11" s="685"/>
      <c r="BS11" s="631" t="s">
        <v>127</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947465</v>
      </c>
      <c r="CS11" s="626"/>
      <c r="CT11" s="626"/>
      <c r="CU11" s="626"/>
      <c r="CV11" s="626"/>
      <c r="CW11" s="626"/>
      <c r="CX11" s="626"/>
      <c r="CY11" s="627"/>
      <c r="CZ11" s="685">
        <v>3.6</v>
      </c>
      <c r="DA11" s="685"/>
      <c r="DB11" s="685"/>
      <c r="DC11" s="685"/>
      <c r="DD11" s="631">
        <v>306011</v>
      </c>
      <c r="DE11" s="626"/>
      <c r="DF11" s="626"/>
      <c r="DG11" s="626"/>
      <c r="DH11" s="626"/>
      <c r="DI11" s="626"/>
      <c r="DJ11" s="626"/>
      <c r="DK11" s="626"/>
      <c r="DL11" s="626"/>
      <c r="DM11" s="626"/>
      <c r="DN11" s="626"/>
      <c r="DO11" s="626"/>
      <c r="DP11" s="627"/>
      <c r="DQ11" s="631">
        <v>426632</v>
      </c>
      <c r="DR11" s="626"/>
      <c r="DS11" s="626"/>
      <c r="DT11" s="626"/>
      <c r="DU11" s="626"/>
      <c r="DV11" s="626"/>
      <c r="DW11" s="626"/>
      <c r="DX11" s="626"/>
      <c r="DY11" s="626"/>
      <c r="DZ11" s="626"/>
      <c r="EA11" s="626"/>
      <c r="EB11" s="626"/>
      <c r="EC11" s="666"/>
    </row>
    <row r="12" spans="2:143" ht="11.25" customHeight="1" x14ac:dyDescent="0.15">
      <c r="B12" s="620" t="s">
        <v>249</v>
      </c>
      <c r="C12" s="621"/>
      <c r="D12" s="621"/>
      <c r="E12" s="621"/>
      <c r="F12" s="621"/>
      <c r="G12" s="621"/>
      <c r="H12" s="621"/>
      <c r="I12" s="621"/>
      <c r="J12" s="621"/>
      <c r="K12" s="621"/>
      <c r="L12" s="621"/>
      <c r="M12" s="621"/>
      <c r="N12" s="621"/>
      <c r="O12" s="621"/>
      <c r="P12" s="621"/>
      <c r="Q12" s="622"/>
      <c r="R12" s="623">
        <v>987237</v>
      </c>
      <c r="S12" s="626"/>
      <c r="T12" s="626"/>
      <c r="U12" s="626"/>
      <c r="V12" s="626"/>
      <c r="W12" s="626"/>
      <c r="X12" s="626"/>
      <c r="Y12" s="627"/>
      <c r="Z12" s="685">
        <v>3.6</v>
      </c>
      <c r="AA12" s="685"/>
      <c r="AB12" s="685"/>
      <c r="AC12" s="685"/>
      <c r="AD12" s="686">
        <v>987237</v>
      </c>
      <c r="AE12" s="686"/>
      <c r="AF12" s="686"/>
      <c r="AG12" s="686"/>
      <c r="AH12" s="686"/>
      <c r="AI12" s="686"/>
      <c r="AJ12" s="686"/>
      <c r="AK12" s="686"/>
      <c r="AL12" s="628">
        <v>8.3000000000000007</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2936956</v>
      </c>
      <c r="BH12" s="626"/>
      <c r="BI12" s="626"/>
      <c r="BJ12" s="626"/>
      <c r="BK12" s="626"/>
      <c r="BL12" s="626"/>
      <c r="BM12" s="626"/>
      <c r="BN12" s="627"/>
      <c r="BO12" s="685">
        <v>50.9</v>
      </c>
      <c r="BP12" s="685"/>
      <c r="BQ12" s="685"/>
      <c r="BR12" s="685"/>
      <c r="BS12" s="631" t="s">
        <v>232</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193179</v>
      </c>
      <c r="CS12" s="626"/>
      <c r="CT12" s="626"/>
      <c r="CU12" s="626"/>
      <c r="CV12" s="626"/>
      <c r="CW12" s="626"/>
      <c r="CX12" s="626"/>
      <c r="CY12" s="627"/>
      <c r="CZ12" s="685">
        <v>0.7</v>
      </c>
      <c r="DA12" s="685"/>
      <c r="DB12" s="685"/>
      <c r="DC12" s="685"/>
      <c r="DD12" s="631">
        <v>47464</v>
      </c>
      <c r="DE12" s="626"/>
      <c r="DF12" s="626"/>
      <c r="DG12" s="626"/>
      <c r="DH12" s="626"/>
      <c r="DI12" s="626"/>
      <c r="DJ12" s="626"/>
      <c r="DK12" s="626"/>
      <c r="DL12" s="626"/>
      <c r="DM12" s="626"/>
      <c r="DN12" s="626"/>
      <c r="DO12" s="626"/>
      <c r="DP12" s="627"/>
      <c r="DQ12" s="631">
        <v>101861</v>
      </c>
      <c r="DR12" s="626"/>
      <c r="DS12" s="626"/>
      <c r="DT12" s="626"/>
      <c r="DU12" s="626"/>
      <c r="DV12" s="626"/>
      <c r="DW12" s="626"/>
      <c r="DX12" s="626"/>
      <c r="DY12" s="626"/>
      <c r="DZ12" s="626"/>
      <c r="EA12" s="626"/>
      <c r="EB12" s="626"/>
      <c r="EC12" s="666"/>
    </row>
    <row r="13" spans="2:143" ht="11.25" customHeight="1" x14ac:dyDescent="0.15">
      <c r="B13" s="620" t="s">
        <v>252</v>
      </c>
      <c r="C13" s="621"/>
      <c r="D13" s="621"/>
      <c r="E13" s="621"/>
      <c r="F13" s="621"/>
      <c r="G13" s="621"/>
      <c r="H13" s="621"/>
      <c r="I13" s="621"/>
      <c r="J13" s="621"/>
      <c r="K13" s="621"/>
      <c r="L13" s="621"/>
      <c r="M13" s="621"/>
      <c r="N13" s="621"/>
      <c r="O13" s="621"/>
      <c r="P13" s="621"/>
      <c r="Q13" s="622"/>
      <c r="R13" s="623">
        <v>47813</v>
      </c>
      <c r="S13" s="626"/>
      <c r="T13" s="626"/>
      <c r="U13" s="626"/>
      <c r="V13" s="626"/>
      <c r="W13" s="626"/>
      <c r="X13" s="626"/>
      <c r="Y13" s="627"/>
      <c r="Z13" s="685">
        <v>0.2</v>
      </c>
      <c r="AA13" s="685"/>
      <c r="AB13" s="685"/>
      <c r="AC13" s="685"/>
      <c r="AD13" s="686">
        <v>47813</v>
      </c>
      <c r="AE13" s="686"/>
      <c r="AF13" s="686"/>
      <c r="AG13" s="686"/>
      <c r="AH13" s="686"/>
      <c r="AI13" s="686"/>
      <c r="AJ13" s="686"/>
      <c r="AK13" s="686"/>
      <c r="AL13" s="628">
        <v>0.4</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2870013</v>
      </c>
      <c r="BH13" s="626"/>
      <c r="BI13" s="626"/>
      <c r="BJ13" s="626"/>
      <c r="BK13" s="626"/>
      <c r="BL13" s="626"/>
      <c r="BM13" s="626"/>
      <c r="BN13" s="627"/>
      <c r="BO13" s="685">
        <v>49.8</v>
      </c>
      <c r="BP13" s="685"/>
      <c r="BQ13" s="685"/>
      <c r="BR13" s="685"/>
      <c r="BS13" s="631" t="s">
        <v>127</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1598471</v>
      </c>
      <c r="CS13" s="626"/>
      <c r="CT13" s="626"/>
      <c r="CU13" s="626"/>
      <c r="CV13" s="626"/>
      <c r="CW13" s="626"/>
      <c r="CX13" s="626"/>
      <c r="CY13" s="627"/>
      <c r="CZ13" s="685">
        <v>6</v>
      </c>
      <c r="DA13" s="685"/>
      <c r="DB13" s="685"/>
      <c r="DC13" s="685"/>
      <c r="DD13" s="631">
        <v>805151</v>
      </c>
      <c r="DE13" s="626"/>
      <c r="DF13" s="626"/>
      <c r="DG13" s="626"/>
      <c r="DH13" s="626"/>
      <c r="DI13" s="626"/>
      <c r="DJ13" s="626"/>
      <c r="DK13" s="626"/>
      <c r="DL13" s="626"/>
      <c r="DM13" s="626"/>
      <c r="DN13" s="626"/>
      <c r="DO13" s="626"/>
      <c r="DP13" s="627"/>
      <c r="DQ13" s="631">
        <v>657215</v>
      </c>
      <c r="DR13" s="626"/>
      <c r="DS13" s="626"/>
      <c r="DT13" s="626"/>
      <c r="DU13" s="626"/>
      <c r="DV13" s="626"/>
      <c r="DW13" s="626"/>
      <c r="DX13" s="626"/>
      <c r="DY13" s="626"/>
      <c r="DZ13" s="626"/>
      <c r="EA13" s="626"/>
      <c r="EB13" s="626"/>
      <c r="EC13" s="666"/>
    </row>
    <row r="14" spans="2:143" ht="11.25" customHeight="1" x14ac:dyDescent="0.15">
      <c r="B14" s="620" t="s">
        <v>255</v>
      </c>
      <c r="C14" s="621"/>
      <c r="D14" s="621"/>
      <c r="E14" s="621"/>
      <c r="F14" s="621"/>
      <c r="G14" s="621"/>
      <c r="H14" s="621"/>
      <c r="I14" s="621"/>
      <c r="J14" s="621"/>
      <c r="K14" s="621"/>
      <c r="L14" s="621"/>
      <c r="M14" s="621"/>
      <c r="N14" s="621"/>
      <c r="O14" s="621"/>
      <c r="P14" s="621"/>
      <c r="Q14" s="622"/>
      <c r="R14" s="623" t="s">
        <v>232</v>
      </c>
      <c r="S14" s="626"/>
      <c r="T14" s="626"/>
      <c r="U14" s="626"/>
      <c r="V14" s="626"/>
      <c r="W14" s="626"/>
      <c r="X14" s="626"/>
      <c r="Y14" s="627"/>
      <c r="Z14" s="685" t="s">
        <v>127</v>
      </c>
      <c r="AA14" s="685"/>
      <c r="AB14" s="685"/>
      <c r="AC14" s="685"/>
      <c r="AD14" s="686" t="s">
        <v>127</v>
      </c>
      <c r="AE14" s="686"/>
      <c r="AF14" s="686"/>
      <c r="AG14" s="686"/>
      <c r="AH14" s="686"/>
      <c r="AI14" s="686"/>
      <c r="AJ14" s="686"/>
      <c r="AK14" s="686"/>
      <c r="AL14" s="628" t="s">
        <v>127</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222199</v>
      </c>
      <c r="BH14" s="626"/>
      <c r="BI14" s="626"/>
      <c r="BJ14" s="626"/>
      <c r="BK14" s="626"/>
      <c r="BL14" s="626"/>
      <c r="BM14" s="626"/>
      <c r="BN14" s="627"/>
      <c r="BO14" s="685">
        <v>3.9</v>
      </c>
      <c r="BP14" s="685"/>
      <c r="BQ14" s="685"/>
      <c r="BR14" s="685"/>
      <c r="BS14" s="631" t="s">
        <v>127</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473796</v>
      </c>
      <c r="CS14" s="626"/>
      <c r="CT14" s="626"/>
      <c r="CU14" s="626"/>
      <c r="CV14" s="626"/>
      <c r="CW14" s="626"/>
      <c r="CX14" s="626"/>
      <c r="CY14" s="627"/>
      <c r="CZ14" s="685">
        <v>1.8</v>
      </c>
      <c r="DA14" s="685"/>
      <c r="DB14" s="685"/>
      <c r="DC14" s="685"/>
      <c r="DD14" s="631">
        <v>3132</v>
      </c>
      <c r="DE14" s="626"/>
      <c r="DF14" s="626"/>
      <c r="DG14" s="626"/>
      <c r="DH14" s="626"/>
      <c r="DI14" s="626"/>
      <c r="DJ14" s="626"/>
      <c r="DK14" s="626"/>
      <c r="DL14" s="626"/>
      <c r="DM14" s="626"/>
      <c r="DN14" s="626"/>
      <c r="DO14" s="626"/>
      <c r="DP14" s="627"/>
      <c r="DQ14" s="631">
        <v>459876</v>
      </c>
      <c r="DR14" s="626"/>
      <c r="DS14" s="626"/>
      <c r="DT14" s="626"/>
      <c r="DU14" s="626"/>
      <c r="DV14" s="626"/>
      <c r="DW14" s="626"/>
      <c r="DX14" s="626"/>
      <c r="DY14" s="626"/>
      <c r="DZ14" s="626"/>
      <c r="EA14" s="626"/>
      <c r="EB14" s="626"/>
      <c r="EC14" s="666"/>
    </row>
    <row r="15" spans="2:143" ht="11.25" customHeight="1" x14ac:dyDescent="0.15">
      <c r="B15" s="620" t="s">
        <v>258</v>
      </c>
      <c r="C15" s="621"/>
      <c r="D15" s="621"/>
      <c r="E15" s="621"/>
      <c r="F15" s="621"/>
      <c r="G15" s="621"/>
      <c r="H15" s="621"/>
      <c r="I15" s="621"/>
      <c r="J15" s="621"/>
      <c r="K15" s="621"/>
      <c r="L15" s="621"/>
      <c r="M15" s="621"/>
      <c r="N15" s="621"/>
      <c r="O15" s="621"/>
      <c r="P15" s="621"/>
      <c r="Q15" s="622"/>
      <c r="R15" s="623">
        <v>40415</v>
      </c>
      <c r="S15" s="626"/>
      <c r="T15" s="626"/>
      <c r="U15" s="626"/>
      <c r="V15" s="626"/>
      <c r="W15" s="626"/>
      <c r="X15" s="626"/>
      <c r="Y15" s="627"/>
      <c r="Z15" s="685">
        <v>0.1</v>
      </c>
      <c r="AA15" s="685"/>
      <c r="AB15" s="685"/>
      <c r="AC15" s="685"/>
      <c r="AD15" s="686">
        <v>40415</v>
      </c>
      <c r="AE15" s="686"/>
      <c r="AF15" s="686"/>
      <c r="AG15" s="686"/>
      <c r="AH15" s="686"/>
      <c r="AI15" s="686"/>
      <c r="AJ15" s="686"/>
      <c r="AK15" s="686"/>
      <c r="AL15" s="628">
        <v>0.3</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281090</v>
      </c>
      <c r="BH15" s="626"/>
      <c r="BI15" s="626"/>
      <c r="BJ15" s="626"/>
      <c r="BK15" s="626"/>
      <c r="BL15" s="626"/>
      <c r="BM15" s="626"/>
      <c r="BN15" s="627"/>
      <c r="BO15" s="685">
        <v>4.9000000000000004</v>
      </c>
      <c r="BP15" s="685"/>
      <c r="BQ15" s="685"/>
      <c r="BR15" s="685"/>
      <c r="BS15" s="631" t="s">
        <v>232</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3112636</v>
      </c>
      <c r="CS15" s="626"/>
      <c r="CT15" s="626"/>
      <c r="CU15" s="626"/>
      <c r="CV15" s="626"/>
      <c r="CW15" s="626"/>
      <c r="CX15" s="626"/>
      <c r="CY15" s="627"/>
      <c r="CZ15" s="685">
        <v>11.8</v>
      </c>
      <c r="DA15" s="685"/>
      <c r="DB15" s="685"/>
      <c r="DC15" s="685"/>
      <c r="DD15" s="631">
        <v>1277358</v>
      </c>
      <c r="DE15" s="626"/>
      <c r="DF15" s="626"/>
      <c r="DG15" s="626"/>
      <c r="DH15" s="626"/>
      <c r="DI15" s="626"/>
      <c r="DJ15" s="626"/>
      <c r="DK15" s="626"/>
      <c r="DL15" s="626"/>
      <c r="DM15" s="626"/>
      <c r="DN15" s="626"/>
      <c r="DO15" s="626"/>
      <c r="DP15" s="627"/>
      <c r="DQ15" s="631">
        <v>1635712</v>
      </c>
      <c r="DR15" s="626"/>
      <c r="DS15" s="626"/>
      <c r="DT15" s="626"/>
      <c r="DU15" s="626"/>
      <c r="DV15" s="626"/>
      <c r="DW15" s="626"/>
      <c r="DX15" s="626"/>
      <c r="DY15" s="626"/>
      <c r="DZ15" s="626"/>
      <c r="EA15" s="626"/>
      <c r="EB15" s="626"/>
      <c r="EC15" s="666"/>
    </row>
    <row r="16" spans="2:143" ht="11.25" customHeight="1" x14ac:dyDescent="0.15">
      <c r="B16" s="620" t="s">
        <v>261</v>
      </c>
      <c r="C16" s="621"/>
      <c r="D16" s="621"/>
      <c r="E16" s="621"/>
      <c r="F16" s="621"/>
      <c r="G16" s="621"/>
      <c r="H16" s="621"/>
      <c r="I16" s="621"/>
      <c r="J16" s="621"/>
      <c r="K16" s="621"/>
      <c r="L16" s="621"/>
      <c r="M16" s="621"/>
      <c r="N16" s="621"/>
      <c r="O16" s="621"/>
      <c r="P16" s="621"/>
      <c r="Q16" s="622"/>
      <c r="R16" s="623" t="s">
        <v>127</v>
      </c>
      <c r="S16" s="626"/>
      <c r="T16" s="626"/>
      <c r="U16" s="626"/>
      <c r="V16" s="626"/>
      <c r="W16" s="626"/>
      <c r="X16" s="626"/>
      <c r="Y16" s="627"/>
      <c r="Z16" s="685" t="s">
        <v>232</v>
      </c>
      <c r="AA16" s="685"/>
      <c r="AB16" s="685"/>
      <c r="AC16" s="685"/>
      <c r="AD16" s="686" t="s">
        <v>232</v>
      </c>
      <c r="AE16" s="686"/>
      <c r="AF16" s="686"/>
      <c r="AG16" s="686"/>
      <c r="AH16" s="686"/>
      <c r="AI16" s="686"/>
      <c r="AJ16" s="686"/>
      <c r="AK16" s="686"/>
      <c r="AL16" s="628" t="s">
        <v>127</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v>4333</v>
      </c>
      <c r="BH16" s="626"/>
      <c r="BI16" s="626"/>
      <c r="BJ16" s="626"/>
      <c r="BK16" s="626"/>
      <c r="BL16" s="626"/>
      <c r="BM16" s="626"/>
      <c r="BN16" s="627"/>
      <c r="BO16" s="685">
        <v>0.1</v>
      </c>
      <c r="BP16" s="685"/>
      <c r="BQ16" s="685"/>
      <c r="BR16" s="685"/>
      <c r="BS16" s="631" t="s">
        <v>127</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t="s">
        <v>127</v>
      </c>
      <c r="CS16" s="626"/>
      <c r="CT16" s="626"/>
      <c r="CU16" s="626"/>
      <c r="CV16" s="626"/>
      <c r="CW16" s="626"/>
      <c r="CX16" s="626"/>
      <c r="CY16" s="627"/>
      <c r="CZ16" s="685" t="s">
        <v>127</v>
      </c>
      <c r="DA16" s="685"/>
      <c r="DB16" s="685"/>
      <c r="DC16" s="685"/>
      <c r="DD16" s="631" t="s">
        <v>232</v>
      </c>
      <c r="DE16" s="626"/>
      <c r="DF16" s="626"/>
      <c r="DG16" s="626"/>
      <c r="DH16" s="626"/>
      <c r="DI16" s="626"/>
      <c r="DJ16" s="626"/>
      <c r="DK16" s="626"/>
      <c r="DL16" s="626"/>
      <c r="DM16" s="626"/>
      <c r="DN16" s="626"/>
      <c r="DO16" s="626"/>
      <c r="DP16" s="627"/>
      <c r="DQ16" s="631" t="s">
        <v>127</v>
      </c>
      <c r="DR16" s="626"/>
      <c r="DS16" s="626"/>
      <c r="DT16" s="626"/>
      <c r="DU16" s="626"/>
      <c r="DV16" s="626"/>
      <c r="DW16" s="626"/>
      <c r="DX16" s="626"/>
      <c r="DY16" s="626"/>
      <c r="DZ16" s="626"/>
      <c r="EA16" s="626"/>
      <c r="EB16" s="626"/>
      <c r="EC16" s="666"/>
    </row>
    <row r="17" spans="2:133" ht="11.25" customHeight="1" x14ac:dyDescent="0.15">
      <c r="B17" s="620" t="s">
        <v>264</v>
      </c>
      <c r="C17" s="621"/>
      <c r="D17" s="621"/>
      <c r="E17" s="621"/>
      <c r="F17" s="621"/>
      <c r="G17" s="621"/>
      <c r="H17" s="621"/>
      <c r="I17" s="621"/>
      <c r="J17" s="621"/>
      <c r="K17" s="621"/>
      <c r="L17" s="621"/>
      <c r="M17" s="621"/>
      <c r="N17" s="621"/>
      <c r="O17" s="621"/>
      <c r="P17" s="621"/>
      <c r="Q17" s="622"/>
      <c r="R17" s="623">
        <v>26221</v>
      </c>
      <c r="S17" s="626"/>
      <c r="T17" s="626"/>
      <c r="U17" s="626"/>
      <c r="V17" s="626"/>
      <c r="W17" s="626"/>
      <c r="X17" s="626"/>
      <c r="Y17" s="627"/>
      <c r="Z17" s="685">
        <v>0.1</v>
      </c>
      <c r="AA17" s="685"/>
      <c r="AB17" s="685"/>
      <c r="AC17" s="685"/>
      <c r="AD17" s="686">
        <v>26221</v>
      </c>
      <c r="AE17" s="686"/>
      <c r="AF17" s="686"/>
      <c r="AG17" s="686"/>
      <c r="AH17" s="686"/>
      <c r="AI17" s="686"/>
      <c r="AJ17" s="686"/>
      <c r="AK17" s="686"/>
      <c r="AL17" s="628">
        <v>0.2</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127</v>
      </c>
      <c r="BH17" s="626"/>
      <c r="BI17" s="626"/>
      <c r="BJ17" s="626"/>
      <c r="BK17" s="626"/>
      <c r="BL17" s="626"/>
      <c r="BM17" s="626"/>
      <c r="BN17" s="627"/>
      <c r="BO17" s="685" t="s">
        <v>127</v>
      </c>
      <c r="BP17" s="685"/>
      <c r="BQ17" s="685"/>
      <c r="BR17" s="685"/>
      <c r="BS17" s="631" t="s">
        <v>232</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1974111</v>
      </c>
      <c r="CS17" s="626"/>
      <c r="CT17" s="626"/>
      <c r="CU17" s="626"/>
      <c r="CV17" s="626"/>
      <c r="CW17" s="626"/>
      <c r="CX17" s="626"/>
      <c r="CY17" s="627"/>
      <c r="CZ17" s="685">
        <v>7.5</v>
      </c>
      <c r="DA17" s="685"/>
      <c r="DB17" s="685"/>
      <c r="DC17" s="685"/>
      <c r="DD17" s="631" t="s">
        <v>127</v>
      </c>
      <c r="DE17" s="626"/>
      <c r="DF17" s="626"/>
      <c r="DG17" s="626"/>
      <c r="DH17" s="626"/>
      <c r="DI17" s="626"/>
      <c r="DJ17" s="626"/>
      <c r="DK17" s="626"/>
      <c r="DL17" s="626"/>
      <c r="DM17" s="626"/>
      <c r="DN17" s="626"/>
      <c r="DO17" s="626"/>
      <c r="DP17" s="627"/>
      <c r="DQ17" s="631">
        <v>1972156</v>
      </c>
      <c r="DR17" s="626"/>
      <c r="DS17" s="626"/>
      <c r="DT17" s="626"/>
      <c r="DU17" s="626"/>
      <c r="DV17" s="626"/>
      <c r="DW17" s="626"/>
      <c r="DX17" s="626"/>
      <c r="DY17" s="626"/>
      <c r="DZ17" s="626"/>
      <c r="EA17" s="626"/>
      <c r="EB17" s="626"/>
      <c r="EC17" s="666"/>
    </row>
    <row r="18" spans="2:133" ht="11.25" customHeight="1" x14ac:dyDescent="0.15">
      <c r="B18" s="620" t="s">
        <v>267</v>
      </c>
      <c r="C18" s="621"/>
      <c r="D18" s="621"/>
      <c r="E18" s="621"/>
      <c r="F18" s="621"/>
      <c r="G18" s="621"/>
      <c r="H18" s="621"/>
      <c r="I18" s="621"/>
      <c r="J18" s="621"/>
      <c r="K18" s="621"/>
      <c r="L18" s="621"/>
      <c r="M18" s="621"/>
      <c r="N18" s="621"/>
      <c r="O18" s="621"/>
      <c r="P18" s="621"/>
      <c r="Q18" s="622"/>
      <c r="R18" s="623">
        <v>5338741</v>
      </c>
      <c r="S18" s="626"/>
      <c r="T18" s="626"/>
      <c r="U18" s="626"/>
      <c r="V18" s="626"/>
      <c r="W18" s="626"/>
      <c r="X18" s="626"/>
      <c r="Y18" s="627"/>
      <c r="Z18" s="685">
        <v>19.7</v>
      </c>
      <c r="AA18" s="685"/>
      <c r="AB18" s="685"/>
      <c r="AC18" s="685"/>
      <c r="AD18" s="686">
        <v>4845852</v>
      </c>
      <c r="AE18" s="686"/>
      <c r="AF18" s="686"/>
      <c r="AG18" s="686"/>
      <c r="AH18" s="686"/>
      <c r="AI18" s="686"/>
      <c r="AJ18" s="686"/>
      <c r="AK18" s="686"/>
      <c r="AL18" s="628">
        <v>40.6</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232</v>
      </c>
      <c r="BH18" s="626"/>
      <c r="BI18" s="626"/>
      <c r="BJ18" s="626"/>
      <c r="BK18" s="626"/>
      <c r="BL18" s="626"/>
      <c r="BM18" s="626"/>
      <c r="BN18" s="627"/>
      <c r="BO18" s="685" t="s">
        <v>127</v>
      </c>
      <c r="BP18" s="685"/>
      <c r="BQ18" s="685"/>
      <c r="BR18" s="685"/>
      <c r="BS18" s="631" t="s">
        <v>127</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t="s">
        <v>232</v>
      </c>
      <c r="CS18" s="626"/>
      <c r="CT18" s="626"/>
      <c r="CU18" s="626"/>
      <c r="CV18" s="626"/>
      <c r="CW18" s="626"/>
      <c r="CX18" s="626"/>
      <c r="CY18" s="627"/>
      <c r="CZ18" s="685" t="s">
        <v>127</v>
      </c>
      <c r="DA18" s="685"/>
      <c r="DB18" s="685"/>
      <c r="DC18" s="685"/>
      <c r="DD18" s="631" t="s">
        <v>232</v>
      </c>
      <c r="DE18" s="626"/>
      <c r="DF18" s="626"/>
      <c r="DG18" s="626"/>
      <c r="DH18" s="626"/>
      <c r="DI18" s="626"/>
      <c r="DJ18" s="626"/>
      <c r="DK18" s="626"/>
      <c r="DL18" s="626"/>
      <c r="DM18" s="626"/>
      <c r="DN18" s="626"/>
      <c r="DO18" s="626"/>
      <c r="DP18" s="627"/>
      <c r="DQ18" s="631" t="s">
        <v>127</v>
      </c>
      <c r="DR18" s="626"/>
      <c r="DS18" s="626"/>
      <c r="DT18" s="626"/>
      <c r="DU18" s="626"/>
      <c r="DV18" s="626"/>
      <c r="DW18" s="626"/>
      <c r="DX18" s="626"/>
      <c r="DY18" s="626"/>
      <c r="DZ18" s="626"/>
      <c r="EA18" s="626"/>
      <c r="EB18" s="626"/>
      <c r="EC18" s="666"/>
    </row>
    <row r="19" spans="2:133" ht="11.25" customHeight="1" x14ac:dyDescent="0.15">
      <c r="B19" s="620" t="s">
        <v>270</v>
      </c>
      <c r="C19" s="621"/>
      <c r="D19" s="621"/>
      <c r="E19" s="621"/>
      <c r="F19" s="621"/>
      <c r="G19" s="621"/>
      <c r="H19" s="621"/>
      <c r="I19" s="621"/>
      <c r="J19" s="621"/>
      <c r="K19" s="621"/>
      <c r="L19" s="621"/>
      <c r="M19" s="621"/>
      <c r="N19" s="621"/>
      <c r="O19" s="621"/>
      <c r="P19" s="621"/>
      <c r="Q19" s="622"/>
      <c r="R19" s="623">
        <v>4845852</v>
      </c>
      <c r="S19" s="626"/>
      <c r="T19" s="626"/>
      <c r="U19" s="626"/>
      <c r="V19" s="626"/>
      <c r="W19" s="626"/>
      <c r="X19" s="626"/>
      <c r="Y19" s="627"/>
      <c r="Z19" s="685">
        <v>17.899999999999999</v>
      </c>
      <c r="AA19" s="685"/>
      <c r="AB19" s="685"/>
      <c r="AC19" s="685"/>
      <c r="AD19" s="686">
        <v>4845852</v>
      </c>
      <c r="AE19" s="686"/>
      <c r="AF19" s="686"/>
      <c r="AG19" s="686"/>
      <c r="AH19" s="686"/>
      <c r="AI19" s="686"/>
      <c r="AJ19" s="686"/>
      <c r="AK19" s="686"/>
      <c r="AL19" s="628">
        <v>40.6</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t="s">
        <v>127</v>
      </c>
      <c r="BH19" s="626"/>
      <c r="BI19" s="626"/>
      <c r="BJ19" s="626"/>
      <c r="BK19" s="626"/>
      <c r="BL19" s="626"/>
      <c r="BM19" s="626"/>
      <c r="BN19" s="627"/>
      <c r="BO19" s="685" t="s">
        <v>232</v>
      </c>
      <c r="BP19" s="685"/>
      <c r="BQ19" s="685"/>
      <c r="BR19" s="685"/>
      <c r="BS19" s="631" t="s">
        <v>127</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127</v>
      </c>
      <c r="CS19" s="626"/>
      <c r="CT19" s="626"/>
      <c r="CU19" s="626"/>
      <c r="CV19" s="626"/>
      <c r="CW19" s="626"/>
      <c r="CX19" s="626"/>
      <c r="CY19" s="627"/>
      <c r="CZ19" s="685" t="s">
        <v>127</v>
      </c>
      <c r="DA19" s="685"/>
      <c r="DB19" s="685"/>
      <c r="DC19" s="685"/>
      <c r="DD19" s="631" t="s">
        <v>232</v>
      </c>
      <c r="DE19" s="626"/>
      <c r="DF19" s="626"/>
      <c r="DG19" s="626"/>
      <c r="DH19" s="626"/>
      <c r="DI19" s="626"/>
      <c r="DJ19" s="626"/>
      <c r="DK19" s="626"/>
      <c r="DL19" s="626"/>
      <c r="DM19" s="626"/>
      <c r="DN19" s="626"/>
      <c r="DO19" s="626"/>
      <c r="DP19" s="627"/>
      <c r="DQ19" s="631" t="s">
        <v>232</v>
      </c>
      <c r="DR19" s="626"/>
      <c r="DS19" s="626"/>
      <c r="DT19" s="626"/>
      <c r="DU19" s="626"/>
      <c r="DV19" s="626"/>
      <c r="DW19" s="626"/>
      <c r="DX19" s="626"/>
      <c r="DY19" s="626"/>
      <c r="DZ19" s="626"/>
      <c r="EA19" s="626"/>
      <c r="EB19" s="626"/>
      <c r="EC19" s="666"/>
    </row>
    <row r="20" spans="2:133" ht="11.25" customHeight="1" x14ac:dyDescent="0.15">
      <c r="B20" s="620" t="s">
        <v>273</v>
      </c>
      <c r="C20" s="621"/>
      <c r="D20" s="621"/>
      <c r="E20" s="621"/>
      <c r="F20" s="621"/>
      <c r="G20" s="621"/>
      <c r="H20" s="621"/>
      <c r="I20" s="621"/>
      <c r="J20" s="621"/>
      <c r="K20" s="621"/>
      <c r="L20" s="621"/>
      <c r="M20" s="621"/>
      <c r="N20" s="621"/>
      <c r="O20" s="621"/>
      <c r="P20" s="621"/>
      <c r="Q20" s="622"/>
      <c r="R20" s="623">
        <v>492889</v>
      </c>
      <c r="S20" s="626"/>
      <c r="T20" s="626"/>
      <c r="U20" s="626"/>
      <c r="V20" s="626"/>
      <c r="W20" s="626"/>
      <c r="X20" s="626"/>
      <c r="Y20" s="627"/>
      <c r="Z20" s="685">
        <v>1.8</v>
      </c>
      <c r="AA20" s="685"/>
      <c r="AB20" s="685"/>
      <c r="AC20" s="685"/>
      <c r="AD20" s="686" t="s">
        <v>127</v>
      </c>
      <c r="AE20" s="686"/>
      <c r="AF20" s="686"/>
      <c r="AG20" s="686"/>
      <c r="AH20" s="686"/>
      <c r="AI20" s="686"/>
      <c r="AJ20" s="686"/>
      <c r="AK20" s="686"/>
      <c r="AL20" s="628" t="s">
        <v>232</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t="s">
        <v>127</v>
      </c>
      <c r="BH20" s="626"/>
      <c r="BI20" s="626"/>
      <c r="BJ20" s="626"/>
      <c r="BK20" s="626"/>
      <c r="BL20" s="626"/>
      <c r="BM20" s="626"/>
      <c r="BN20" s="627"/>
      <c r="BO20" s="685" t="s">
        <v>232</v>
      </c>
      <c r="BP20" s="685"/>
      <c r="BQ20" s="685"/>
      <c r="BR20" s="685"/>
      <c r="BS20" s="631" t="s">
        <v>127</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26425980</v>
      </c>
      <c r="CS20" s="626"/>
      <c r="CT20" s="626"/>
      <c r="CU20" s="626"/>
      <c r="CV20" s="626"/>
      <c r="CW20" s="626"/>
      <c r="CX20" s="626"/>
      <c r="CY20" s="627"/>
      <c r="CZ20" s="685">
        <v>100</v>
      </c>
      <c r="DA20" s="685"/>
      <c r="DB20" s="685"/>
      <c r="DC20" s="685"/>
      <c r="DD20" s="631">
        <v>2855854</v>
      </c>
      <c r="DE20" s="626"/>
      <c r="DF20" s="626"/>
      <c r="DG20" s="626"/>
      <c r="DH20" s="626"/>
      <c r="DI20" s="626"/>
      <c r="DJ20" s="626"/>
      <c r="DK20" s="626"/>
      <c r="DL20" s="626"/>
      <c r="DM20" s="626"/>
      <c r="DN20" s="626"/>
      <c r="DO20" s="626"/>
      <c r="DP20" s="627"/>
      <c r="DQ20" s="631">
        <v>14670426</v>
      </c>
      <c r="DR20" s="626"/>
      <c r="DS20" s="626"/>
      <c r="DT20" s="626"/>
      <c r="DU20" s="626"/>
      <c r="DV20" s="626"/>
      <c r="DW20" s="626"/>
      <c r="DX20" s="626"/>
      <c r="DY20" s="626"/>
      <c r="DZ20" s="626"/>
      <c r="EA20" s="626"/>
      <c r="EB20" s="626"/>
      <c r="EC20" s="666"/>
    </row>
    <row r="21" spans="2:133" ht="11.25" customHeight="1" x14ac:dyDescent="0.15">
      <c r="B21" s="620" t="s">
        <v>276</v>
      </c>
      <c r="C21" s="621"/>
      <c r="D21" s="621"/>
      <c r="E21" s="621"/>
      <c r="F21" s="621"/>
      <c r="G21" s="621"/>
      <c r="H21" s="621"/>
      <c r="I21" s="621"/>
      <c r="J21" s="621"/>
      <c r="K21" s="621"/>
      <c r="L21" s="621"/>
      <c r="M21" s="621"/>
      <c r="N21" s="621"/>
      <c r="O21" s="621"/>
      <c r="P21" s="621"/>
      <c r="Q21" s="622"/>
      <c r="R21" s="623" t="s">
        <v>127</v>
      </c>
      <c r="S21" s="626"/>
      <c r="T21" s="626"/>
      <c r="U21" s="626"/>
      <c r="V21" s="626"/>
      <c r="W21" s="626"/>
      <c r="X21" s="626"/>
      <c r="Y21" s="627"/>
      <c r="Z21" s="685" t="s">
        <v>127</v>
      </c>
      <c r="AA21" s="685"/>
      <c r="AB21" s="685"/>
      <c r="AC21" s="685"/>
      <c r="AD21" s="686" t="s">
        <v>127</v>
      </c>
      <c r="AE21" s="686"/>
      <c r="AF21" s="686"/>
      <c r="AG21" s="686"/>
      <c r="AH21" s="686"/>
      <c r="AI21" s="686"/>
      <c r="AJ21" s="686"/>
      <c r="AK21" s="686"/>
      <c r="AL21" s="628" t="s">
        <v>232</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t="s">
        <v>127</v>
      </c>
      <c r="BH21" s="626"/>
      <c r="BI21" s="626"/>
      <c r="BJ21" s="626"/>
      <c r="BK21" s="626"/>
      <c r="BL21" s="626"/>
      <c r="BM21" s="626"/>
      <c r="BN21" s="627"/>
      <c r="BO21" s="685" t="s">
        <v>127</v>
      </c>
      <c r="BP21" s="685"/>
      <c r="BQ21" s="685"/>
      <c r="BR21" s="685"/>
      <c r="BS21" s="631" t="s">
        <v>127</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278</v>
      </c>
      <c r="C22" s="621"/>
      <c r="D22" s="621"/>
      <c r="E22" s="621"/>
      <c r="F22" s="621"/>
      <c r="G22" s="621"/>
      <c r="H22" s="621"/>
      <c r="I22" s="621"/>
      <c r="J22" s="621"/>
      <c r="K22" s="621"/>
      <c r="L22" s="621"/>
      <c r="M22" s="621"/>
      <c r="N22" s="621"/>
      <c r="O22" s="621"/>
      <c r="P22" s="621"/>
      <c r="Q22" s="622"/>
      <c r="R22" s="623">
        <v>12360559</v>
      </c>
      <c r="S22" s="626"/>
      <c r="T22" s="626"/>
      <c r="U22" s="626"/>
      <c r="V22" s="626"/>
      <c r="W22" s="626"/>
      <c r="X22" s="626"/>
      <c r="Y22" s="627"/>
      <c r="Z22" s="685">
        <v>45.6</v>
      </c>
      <c r="AA22" s="685"/>
      <c r="AB22" s="685"/>
      <c r="AC22" s="685"/>
      <c r="AD22" s="686">
        <v>11867670</v>
      </c>
      <c r="AE22" s="686"/>
      <c r="AF22" s="686"/>
      <c r="AG22" s="686"/>
      <c r="AH22" s="686"/>
      <c r="AI22" s="686"/>
      <c r="AJ22" s="686"/>
      <c r="AK22" s="686"/>
      <c r="AL22" s="628">
        <v>99.4</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127</v>
      </c>
      <c r="BH22" s="626"/>
      <c r="BI22" s="626"/>
      <c r="BJ22" s="626"/>
      <c r="BK22" s="626"/>
      <c r="BL22" s="626"/>
      <c r="BM22" s="626"/>
      <c r="BN22" s="627"/>
      <c r="BO22" s="685" t="s">
        <v>232</v>
      </c>
      <c r="BP22" s="685"/>
      <c r="BQ22" s="685"/>
      <c r="BR22" s="685"/>
      <c r="BS22" s="631" t="s">
        <v>127</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281</v>
      </c>
      <c r="C23" s="621"/>
      <c r="D23" s="621"/>
      <c r="E23" s="621"/>
      <c r="F23" s="621"/>
      <c r="G23" s="621"/>
      <c r="H23" s="621"/>
      <c r="I23" s="621"/>
      <c r="J23" s="621"/>
      <c r="K23" s="621"/>
      <c r="L23" s="621"/>
      <c r="M23" s="621"/>
      <c r="N23" s="621"/>
      <c r="O23" s="621"/>
      <c r="P23" s="621"/>
      <c r="Q23" s="622"/>
      <c r="R23" s="623">
        <v>6116</v>
      </c>
      <c r="S23" s="626"/>
      <c r="T23" s="626"/>
      <c r="U23" s="626"/>
      <c r="V23" s="626"/>
      <c r="W23" s="626"/>
      <c r="X23" s="626"/>
      <c r="Y23" s="627"/>
      <c r="Z23" s="685">
        <v>0</v>
      </c>
      <c r="AA23" s="685"/>
      <c r="AB23" s="685"/>
      <c r="AC23" s="685"/>
      <c r="AD23" s="686">
        <v>6116</v>
      </c>
      <c r="AE23" s="686"/>
      <c r="AF23" s="686"/>
      <c r="AG23" s="686"/>
      <c r="AH23" s="686"/>
      <c r="AI23" s="686"/>
      <c r="AJ23" s="686"/>
      <c r="AK23" s="686"/>
      <c r="AL23" s="628">
        <v>0.1</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t="s">
        <v>232</v>
      </c>
      <c r="BH23" s="626"/>
      <c r="BI23" s="626"/>
      <c r="BJ23" s="626"/>
      <c r="BK23" s="626"/>
      <c r="BL23" s="626"/>
      <c r="BM23" s="626"/>
      <c r="BN23" s="627"/>
      <c r="BO23" s="685" t="s">
        <v>127</v>
      </c>
      <c r="BP23" s="685"/>
      <c r="BQ23" s="685"/>
      <c r="BR23" s="685"/>
      <c r="BS23" s="631" t="s">
        <v>232</v>
      </c>
      <c r="BT23" s="626"/>
      <c r="BU23" s="626"/>
      <c r="BV23" s="626"/>
      <c r="BW23" s="626"/>
      <c r="BX23" s="626"/>
      <c r="BY23" s="626"/>
      <c r="BZ23" s="626"/>
      <c r="CA23" s="626"/>
      <c r="CB23" s="666"/>
      <c r="CD23" s="740" t="s">
        <v>221</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15">
      <c r="B24" s="620" t="s">
        <v>288</v>
      </c>
      <c r="C24" s="621"/>
      <c r="D24" s="621"/>
      <c r="E24" s="621"/>
      <c r="F24" s="621"/>
      <c r="G24" s="621"/>
      <c r="H24" s="621"/>
      <c r="I24" s="621"/>
      <c r="J24" s="621"/>
      <c r="K24" s="621"/>
      <c r="L24" s="621"/>
      <c r="M24" s="621"/>
      <c r="N24" s="621"/>
      <c r="O24" s="621"/>
      <c r="P24" s="621"/>
      <c r="Q24" s="622"/>
      <c r="R24" s="623">
        <v>301439</v>
      </c>
      <c r="S24" s="626"/>
      <c r="T24" s="626"/>
      <c r="U24" s="626"/>
      <c r="V24" s="626"/>
      <c r="W24" s="626"/>
      <c r="X24" s="626"/>
      <c r="Y24" s="627"/>
      <c r="Z24" s="685">
        <v>1.1000000000000001</v>
      </c>
      <c r="AA24" s="685"/>
      <c r="AB24" s="685"/>
      <c r="AC24" s="685"/>
      <c r="AD24" s="686">
        <v>169</v>
      </c>
      <c r="AE24" s="686"/>
      <c r="AF24" s="686"/>
      <c r="AG24" s="686"/>
      <c r="AH24" s="686"/>
      <c r="AI24" s="686"/>
      <c r="AJ24" s="686"/>
      <c r="AK24" s="686"/>
      <c r="AL24" s="628">
        <v>0</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127</v>
      </c>
      <c r="BH24" s="626"/>
      <c r="BI24" s="626"/>
      <c r="BJ24" s="626"/>
      <c r="BK24" s="626"/>
      <c r="BL24" s="626"/>
      <c r="BM24" s="626"/>
      <c r="BN24" s="627"/>
      <c r="BO24" s="685" t="s">
        <v>232</v>
      </c>
      <c r="BP24" s="685"/>
      <c r="BQ24" s="685"/>
      <c r="BR24" s="685"/>
      <c r="BS24" s="631" t="s">
        <v>127</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15060529</v>
      </c>
      <c r="CS24" s="689"/>
      <c r="CT24" s="689"/>
      <c r="CU24" s="689"/>
      <c r="CV24" s="689"/>
      <c r="CW24" s="689"/>
      <c r="CX24" s="689"/>
      <c r="CY24" s="735"/>
      <c r="CZ24" s="736">
        <v>57</v>
      </c>
      <c r="DA24" s="705"/>
      <c r="DB24" s="705"/>
      <c r="DC24" s="739"/>
      <c r="DD24" s="734">
        <v>7764891</v>
      </c>
      <c r="DE24" s="689"/>
      <c r="DF24" s="689"/>
      <c r="DG24" s="689"/>
      <c r="DH24" s="689"/>
      <c r="DI24" s="689"/>
      <c r="DJ24" s="689"/>
      <c r="DK24" s="735"/>
      <c r="DL24" s="734">
        <v>7572669</v>
      </c>
      <c r="DM24" s="689"/>
      <c r="DN24" s="689"/>
      <c r="DO24" s="689"/>
      <c r="DP24" s="689"/>
      <c r="DQ24" s="689"/>
      <c r="DR24" s="689"/>
      <c r="DS24" s="689"/>
      <c r="DT24" s="689"/>
      <c r="DU24" s="689"/>
      <c r="DV24" s="735"/>
      <c r="DW24" s="736">
        <v>60.2</v>
      </c>
      <c r="DX24" s="705"/>
      <c r="DY24" s="705"/>
      <c r="DZ24" s="705"/>
      <c r="EA24" s="705"/>
      <c r="EB24" s="705"/>
      <c r="EC24" s="737"/>
    </row>
    <row r="25" spans="2:133" ht="11.25" customHeight="1" x14ac:dyDescent="0.15">
      <c r="B25" s="620" t="s">
        <v>291</v>
      </c>
      <c r="C25" s="621"/>
      <c r="D25" s="621"/>
      <c r="E25" s="621"/>
      <c r="F25" s="621"/>
      <c r="G25" s="621"/>
      <c r="H25" s="621"/>
      <c r="I25" s="621"/>
      <c r="J25" s="621"/>
      <c r="K25" s="621"/>
      <c r="L25" s="621"/>
      <c r="M25" s="621"/>
      <c r="N25" s="621"/>
      <c r="O25" s="621"/>
      <c r="P25" s="621"/>
      <c r="Q25" s="622"/>
      <c r="R25" s="623">
        <v>144974</v>
      </c>
      <c r="S25" s="626"/>
      <c r="T25" s="626"/>
      <c r="U25" s="626"/>
      <c r="V25" s="626"/>
      <c r="W25" s="626"/>
      <c r="X25" s="626"/>
      <c r="Y25" s="627"/>
      <c r="Z25" s="685">
        <v>0.5</v>
      </c>
      <c r="AA25" s="685"/>
      <c r="AB25" s="685"/>
      <c r="AC25" s="685"/>
      <c r="AD25" s="686">
        <v>6464</v>
      </c>
      <c r="AE25" s="686"/>
      <c r="AF25" s="686"/>
      <c r="AG25" s="686"/>
      <c r="AH25" s="686"/>
      <c r="AI25" s="686"/>
      <c r="AJ25" s="686"/>
      <c r="AK25" s="686"/>
      <c r="AL25" s="628">
        <v>0.1</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127</v>
      </c>
      <c r="BH25" s="626"/>
      <c r="BI25" s="626"/>
      <c r="BJ25" s="626"/>
      <c r="BK25" s="626"/>
      <c r="BL25" s="626"/>
      <c r="BM25" s="626"/>
      <c r="BN25" s="627"/>
      <c r="BO25" s="685" t="s">
        <v>127</v>
      </c>
      <c r="BP25" s="685"/>
      <c r="BQ25" s="685"/>
      <c r="BR25" s="685"/>
      <c r="BS25" s="631" t="s">
        <v>232</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3345487</v>
      </c>
      <c r="CS25" s="624"/>
      <c r="CT25" s="624"/>
      <c r="CU25" s="624"/>
      <c r="CV25" s="624"/>
      <c r="CW25" s="624"/>
      <c r="CX25" s="624"/>
      <c r="CY25" s="625"/>
      <c r="CZ25" s="628">
        <v>12.7</v>
      </c>
      <c r="DA25" s="657"/>
      <c r="DB25" s="657"/>
      <c r="DC25" s="658"/>
      <c r="DD25" s="631">
        <v>3087336</v>
      </c>
      <c r="DE25" s="624"/>
      <c r="DF25" s="624"/>
      <c r="DG25" s="624"/>
      <c r="DH25" s="624"/>
      <c r="DI25" s="624"/>
      <c r="DJ25" s="624"/>
      <c r="DK25" s="625"/>
      <c r="DL25" s="631">
        <v>2998334</v>
      </c>
      <c r="DM25" s="624"/>
      <c r="DN25" s="624"/>
      <c r="DO25" s="624"/>
      <c r="DP25" s="624"/>
      <c r="DQ25" s="624"/>
      <c r="DR25" s="624"/>
      <c r="DS25" s="624"/>
      <c r="DT25" s="624"/>
      <c r="DU25" s="624"/>
      <c r="DV25" s="625"/>
      <c r="DW25" s="628">
        <v>23.8</v>
      </c>
      <c r="DX25" s="657"/>
      <c r="DY25" s="657"/>
      <c r="DZ25" s="657"/>
      <c r="EA25" s="657"/>
      <c r="EB25" s="657"/>
      <c r="EC25" s="659"/>
    </row>
    <row r="26" spans="2:133" ht="11.25" customHeight="1" x14ac:dyDescent="0.15">
      <c r="B26" s="620" t="s">
        <v>294</v>
      </c>
      <c r="C26" s="621"/>
      <c r="D26" s="621"/>
      <c r="E26" s="621"/>
      <c r="F26" s="621"/>
      <c r="G26" s="621"/>
      <c r="H26" s="621"/>
      <c r="I26" s="621"/>
      <c r="J26" s="621"/>
      <c r="K26" s="621"/>
      <c r="L26" s="621"/>
      <c r="M26" s="621"/>
      <c r="N26" s="621"/>
      <c r="O26" s="621"/>
      <c r="P26" s="621"/>
      <c r="Q26" s="622"/>
      <c r="R26" s="623">
        <v>106758</v>
      </c>
      <c r="S26" s="626"/>
      <c r="T26" s="626"/>
      <c r="U26" s="626"/>
      <c r="V26" s="626"/>
      <c r="W26" s="626"/>
      <c r="X26" s="626"/>
      <c r="Y26" s="627"/>
      <c r="Z26" s="685">
        <v>0.4</v>
      </c>
      <c r="AA26" s="685"/>
      <c r="AB26" s="685"/>
      <c r="AC26" s="685"/>
      <c r="AD26" s="686" t="s">
        <v>127</v>
      </c>
      <c r="AE26" s="686"/>
      <c r="AF26" s="686"/>
      <c r="AG26" s="686"/>
      <c r="AH26" s="686"/>
      <c r="AI26" s="686"/>
      <c r="AJ26" s="686"/>
      <c r="AK26" s="686"/>
      <c r="AL26" s="628" t="s">
        <v>232</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127</v>
      </c>
      <c r="BH26" s="626"/>
      <c r="BI26" s="626"/>
      <c r="BJ26" s="626"/>
      <c r="BK26" s="626"/>
      <c r="BL26" s="626"/>
      <c r="BM26" s="626"/>
      <c r="BN26" s="627"/>
      <c r="BO26" s="685" t="s">
        <v>232</v>
      </c>
      <c r="BP26" s="685"/>
      <c r="BQ26" s="685"/>
      <c r="BR26" s="685"/>
      <c r="BS26" s="631" t="s">
        <v>127</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2086269</v>
      </c>
      <c r="CS26" s="626"/>
      <c r="CT26" s="626"/>
      <c r="CU26" s="626"/>
      <c r="CV26" s="626"/>
      <c r="CW26" s="626"/>
      <c r="CX26" s="626"/>
      <c r="CY26" s="627"/>
      <c r="CZ26" s="628">
        <v>7.9</v>
      </c>
      <c r="DA26" s="657"/>
      <c r="DB26" s="657"/>
      <c r="DC26" s="658"/>
      <c r="DD26" s="631">
        <v>1911322</v>
      </c>
      <c r="DE26" s="626"/>
      <c r="DF26" s="626"/>
      <c r="DG26" s="626"/>
      <c r="DH26" s="626"/>
      <c r="DI26" s="626"/>
      <c r="DJ26" s="626"/>
      <c r="DK26" s="627"/>
      <c r="DL26" s="631" t="s">
        <v>127</v>
      </c>
      <c r="DM26" s="626"/>
      <c r="DN26" s="626"/>
      <c r="DO26" s="626"/>
      <c r="DP26" s="626"/>
      <c r="DQ26" s="626"/>
      <c r="DR26" s="626"/>
      <c r="DS26" s="626"/>
      <c r="DT26" s="626"/>
      <c r="DU26" s="626"/>
      <c r="DV26" s="627"/>
      <c r="DW26" s="628" t="s">
        <v>232</v>
      </c>
      <c r="DX26" s="657"/>
      <c r="DY26" s="657"/>
      <c r="DZ26" s="657"/>
      <c r="EA26" s="657"/>
      <c r="EB26" s="657"/>
      <c r="EC26" s="659"/>
    </row>
    <row r="27" spans="2:133" ht="11.25" customHeight="1" x14ac:dyDescent="0.15">
      <c r="B27" s="620" t="s">
        <v>297</v>
      </c>
      <c r="C27" s="621"/>
      <c r="D27" s="621"/>
      <c r="E27" s="621"/>
      <c r="F27" s="621"/>
      <c r="G27" s="621"/>
      <c r="H27" s="621"/>
      <c r="I27" s="621"/>
      <c r="J27" s="621"/>
      <c r="K27" s="621"/>
      <c r="L27" s="621"/>
      <c r="M27" s="621"/>
      <c r="N27" s="621"/>
      <c r="O27" s="621"/>
      <c r="P27" s="621"/>
      <c r="Q27" s="622"/>
      <c r="R27" s="623">
        <v>6251764</v>
      </c>
      <c r="S27" s="626"/>
      <c r="T27" s="626"/>
      <c r="U27" s="626"/>
      <c r="V27" s="626"/>
      <c r="W27" s="626"/>
      <c r="X27" s="626"/>
      <c r="Y27" s="627"/>
      <c r="Z27" s="685">
        <v>23.1</v>
      </c>
      <c r="AA27" s="685"/>
      <c r="AB27" s="685"/>
      <c r="AC27" s="685"/>
      <c r="AD27" s="686" t="s">
        <v>232</v>
      </c>
      <c r="AE27" s="686"/>
      <c r="AF27" s="686"/>
      <c r="AG27" s="686"/>
      <c r="AH27" s="686"/>
      <c r="AI27" s="686"/>
      <c r="AJ27" s="686"/>
      <c r="AK27" s="686"/>
      <c r="AL27" s="628" t="s">
        <v>127</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5764540</v>
      </c>
      <c r="BH27" s="626"/>
      <c r="BI27" s="626"/>
      <c r="BJ27" s="626"/>
      <c r="BK27" s="626"/>
      <c r="BL27" s="626"/>
      <c r="BM27" s="626"/>
      <c r="BN27" s="627"/>
      <c r="BO27" s="685">
        <v>100</v>
      </c>
      <c r="BP27" s="685"/>
      <c r="BQ27" s="685"/>
      <c r="BR27" s="685"/>
      <c r="BS27" s="631" t="s">
        <v>127</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9740931</v>
      </c>
      <c r="CS27" s="624"/>
      <c r="CT27" s="624"/>
      <c r="CU27" s="624"/>
      <c r="CV27" s="624"/>
      <c r="CW27" s="624"/>
      <c r="CX27" s="624"/>
      <c r="CY27" s="625"/>
      <c r="CZ27" s="628">
        <v>36.9</v>
      </c>
      <c r="DA27" s="657"/>
      <c r="DB27" s="657"/>
      <c r="DC27" s="658"/>
      <c r="DD27" s="631">
        <v>2705399</v>
      </c>
      <c r="DE27" s="624"/>
      <c r="DF27" s="624"/>
      <c r="DG27" s="624"/>
      <c r="DH27" s="624"/>
      <c r="DI27" s="624"/>
      <c r="DJ27" s="624"/>
      <c r="DK27" s="625"/>
      <c r="DL27" s="631">
        <v>2602179</v>
      </c>
      <c r="DM27" s="624"/>
      <c r="DN27" s="624"/>
      <c r="DO27" s="624"/>
      <c r="DP27" s="624"/>
      <c r="DQ27" s="624"/>
      <c r="DR27" s="624"/>
      <c r="DS27" s="624"/>
      <c r="DT27" s="624"/>
      <c r="DU27" s="624"/>
      <c r="DV27" s="625"/>
      <c r="DW27" s="628">
        <v>20.7</v>
      </c>
      <c r="DX27" s="657"/>
      <c r="DY27" s="657"/>
      <c r="DZ27" s="657"/>
      <c r="EA27" s="657"/>
      <c r="EB27" s="657"/>
      <c r="EC27" s="659"/>
    </row>
    <row r="28" spans="2:133" ht="11.25" customHeight="1" x14ac:dyDescent="0.15">
      <c r="B28" s="728" t="s">
        <v>300</v>
      </c>
      <c r="C28" s="729"/>
      <c r="D28" s="729"/>
      <c r="E28" s="729"/>
      <c r="F28" s="729"/>
      <c r="G28" s="729"/>
      <c r="H28" s="729"/>
      <c r="I28" s="729"/>
      <c r="J28" s="729"/>
      <c r="K28" s="729"/>
      <c r="L28" s="729"/>
      <c r="M28" s="729"/>
      <c r="N28" s="729"/>
      <c r="O28" s="729"/>
      <c r="P28" s="729"/>
      <c r="Q28" s="730"/>
      <c r="R28" s="623">
        <v>12785</v>
      </c>
      <c r="S28" s="626"/>
      <c r="T28" s="626"/>
      <c r="U28" s="626"/>
      <c r="V28" s="626"/>
      <c r="W28" s="626"/>
      <c r="X28" s="626"/>
      <c r="Y28" s="627"/>
      <c r="Z28" s="685">
        <v>0</v>
      </c>
      <c r="AA28" s="685"/>
      <c r="AB28" s="685"/>
      <c r="AC28" s="685"/>
      <c r="AD28" s="686">
        <v>12785</v>
      </c>
      <c r="AE28" s="686"/>
      <c r="AF28" s="686"/>
      <c r="AG28" s="686"/>
      <c r="AH28" s="686"/>
      <c r="AI28" s="686"/>
      <c r="AJ28" s="686"/>
      <c r="AK28" s="686"/>
      <c r="AL28" s="628">
        <v>0.1</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1974111</v>
      </c>
      <c r="CS28" s="626"/>
      <c r="CT28" s="626"/>
      <c r="CU28" s="626"/>
      <c r="CV28" s="626"/>
      <c r="CW28" s="626"/>
      <c r="CX28" s="626"/>
      <c r="CY28" s="627"/>
      <c r="CZ28" s="628">
        <v>7.5</v>
      </c>
      <c r="DA28" s="657"/>
      <c r="DB28" s="657"/>
      <c r="DC28" s="658"/>
      <c r="DD28" s="631">
        <v>1972156</v>
      </c>
      <c r="DE28" s="626"/>
      <c r="DF28" s="626"/>
      <c r="DG28" s="626"/>
      <c r="DH28" s="626"/>
      <c r="DI28" s="626"/>
      <c r="DJ28" s="626"/>
      <c r="DK28" s="627"/>
      <c r="DL28" s="631">
        <v>1972156</v>
      </c>
      <c r="DM28" s="626"/>
      <c r="DN28" s="626"/>
      <c r="DO28" s="626"/>
      <c r="DP28" s="626"/>
      <c r="DQ28" s="626"/>
      <c r="DR28" s="626"/>
      <c r="DS28" s="626"/>
      <c r="DT28" s="626"/>
      <c r="DU28" s="626"/>
      <c r="DV28" s="627"/>
      <c r="DW28" s="628">
        <v>15.7</v>
      </c>
      <c r="DX28" s="657"/>
      <c r="DY28" s="657"/>
      <c r="DZ28" s="657"/>
      <c r="EA28" s="657"/>
      <c r="EB28" s="657"/>
      <c r="EC28" s="659"/>
    </row>
    <row r="29" spans="2:133" ht="11.25" customHeight="1" x14ac:dyDescent="0.15">
      <c r="B29" s="620" t="s">
        <v>302</v>
      </c>
      <c r="C29" s="621"/>
      <c r="D29" s="621"/>
      <c r="E29" s="621"/>
      <c r="F29" s="621"/>
      <c r="G29" s="621"/>
      <c r="H29" s="621"/>
      <c r="I29" s="621"/>
      <c r="J29" s="621"/>
      <c r="K29" s="621"/>
      <c r="L29" s="621"/>
      <c r="M29" s="621"/>
      <c r="N29" s="621"/>
      <c r="O29" s="621"/>
      <c r="P29" s="621"/>
      <c r="Q29" s="622"/>
      <c r="R29" s="623">
        <v>3831518</v>
      </c>
      <c r="S29" s="626"/>
      <c r="T29" s="626"/>
      <c r="U29" s="626"/>
      <c r="V29" s="626"/>
      <c r="W29" s="626"/>
      <c r="X29" s="626"/>
      <c r="Y29" s="627"/>
      <c r="Z29" s="685">
        <v>14.1</v>
      </c>
      <c r="AA29" s="685"/>
      <c r="AB29" s="685"/>
      <c r="AC29" s="685"/>
      <c r="AD29" s="686" t="s">
        <v>232</v>
      </c>
      <c r="AE29" s="686"/>
      <c r="AF29" s="686"/>
      <c r="AG29" s="686"/>
      <c r="AH29" s="686"/>
      <c r="AI29" s="686"/>
      <c r="AJ29" s="686"/>
      <c r="AK29" s="686"/>
      <c r="AL29" s="628" t="s">
        <v>232</v>
      </c>
      <c r="AM29" s="629"/>
      <c r="AN29" s="629"/>
      <c r="AO29" s="687"/>
      <c r="AP29" s="697" t="s">
        <v>221</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70</v>
      </c>
      <c r="CG29" s="664"/>
      <c r="CH29" s="664"/>
      <c r="CI29" s="664"/>
      <c r="CJ29" s="664"/>
      <c r="CK29" s="664"/>
      <c r="CL29" s="664"/>
      <c r="CM29" s="664"/>
      <c r="CN29" s="664"/>
      <c r="CO29" s="664"/>
      <c r="CP29" s="664"/>
      <c r="CQ29" s="665"/>
      <c r="CR29" s="623">
        <v>1973272</v>
      </c>
      <c r="CS29" s="624"/>
      <c r="CT29" s="624"/>
      <c r="CU29" s="624"/>
      <c r="CV29" s="624"/>
      <c r="CW29" s="624"/>
      <c r="CX29" s="624"/>
      <c r="CY29" s="625"/>
      <c r="CZ29" s="628">
        <v>7.5</v>
      </c>
      <c r="DA29" s="657"/>
      <c r="DB29" s="657"/>
      <c r="DC29" s="658"/>
      <c r="DD29" s="631">
        <v>1971317</v>
      </c>
      <c r="DE29" s="624"/>
      <c r="DF29" s="624"/>
      <c r="DG29" s="624"/>
      <c r="DH29" s="624"/>
      <c r="DI29" s="624"/>
      <c r="DJ29" s="624"/>
      <c r="DK29" s="625"/>
      <c r="DL29" s="631">
        <v>1971317</v>
      </c>
      <c r="DM29" s="624"/>
      <c r="DN29" s="624"/>
      <c r="DO29" s="624"/>
      <c r="DP29" s="624"/>
      <c r="DQ29" s="624"/>
      <c r="DR29" s="624"/>
      <c r="DS29" s="624"/>
      <c r="DT29" s="624"/>
      <c r="DU29" s="624"/>
      <c r="DV29" s="625"/>
      <c r="DW29" s="628">
        <v>15.7</v>
      </c>
      <c r="DX29" s="657"/>
      <c r="DY29" s="657"/>
      <c r="DZ29" s="657"/>
      <c r="EA29" s="657"/>
      <c r="EB29" s="657"/>
      <c r="EC29" s="659"/>
    </row>
    <row r="30" spans="2:133" ht="11.25" customHeight="1" x14ac:dyDescent="0.15">
      <c r="B30" s="620" t="s">
        <v>306</v>
      </c>
      <c r="C30" s="621"/>
      <c r="D30" s="621"/>
      <c r="E30" s="621"/>
      <c r="F30" s="621"/>
      <c r="G30" s="621"/>
      <c r="H30" s="621"/>
      <c r="I30" s="621"/>
      <c r="J30" s="621"/>
      <c r="K30" s="621"/>
      <c r="L30" s="621"/>
      <c r="M30" s="621"/>
      <c r="N30" s="621"/>
      <c r="O30" s="621"/>
      <c r="P30" s="621"/>
      <c r="Q30" s="622"/>
      <c r="R30" s="623">
        <v>104339</v>
      </c>
      <c r="S30" s="626"/>
      <c r="T30" s="626"/>
      <c r="U30" s="626"/>
      <c r="V30" s="626"/>
      <c r="W30" s="626"/>
      <c r="X30" s="626"/>
      <c r="Y30" s="627"/>
      <c r="Z30" s="685">
        <v>0.4</v>
      </c>
      <c r="AA30" s="685"/>
      <c r="AB30" s="685"/>
      <c r="AC30" s="685"/>
      <c r="AD30" s="686">
        <v>37438</v>
      </c>
      <c r="AE30" s="686"/>
      <c r="AF30" s="686"/>
      <c r="AG30" s="686"/>
      <c r="AH30" s="686"/>
      <c r="AI30" s="686"/>
      <c r="AJ30" s="686"/>
      <c r="AK30" s="686"/>
      <c r="AL30" s="628">
        <v>0.3</v>
      </c>
      <c r="AM30" s="629"/>
      <c r="AN30" s="629"/>
      <c r="AO30" s="687"/>
      <c r="AP30" s="713" t="s">
        <v>307</v>
      </c>
      <c r="AQ30" s="714"/>
      <c r="AR30" s="714"/>
      <c r="AS30" s="714"/>
      <c r="AT30" s="719" t="s">
        <v>308</v>
      </c>
      <c r="AU30" s="230"/>
      <c r="AV30" s="230"/>
      <c r="AW30" s="230"/>
      <c r="AX30" s="722" t="s">
        <v>187</v>
      </c>
      <c r="AY30" s="723"/>
      <c r="AZ30" s="723"/>
      <c r="BA30" s="723"/>
      <c r="BB30" s="723"/>
      <c r="BC30" s="723"/>
      <c r="BD30" s="723"/>
      <c r="BE30" s="723"/>
      <c r="BF30" s="724"/>
      <c r="BG30" s="703">
        <v>98.2</v>
      </c>
      <c r="BH30" s="704"/>
      <c r="BI30" s="704"/>
      <c r="BJ30" s="704"/>
      <c r="BK30" s="704"/>
      <c r="BL30" s="704"/>
      <c r="BM30" s="705">
        <v>95.1</v>
      </c>
      <c r="BN30" s="704"/>
      <c r="BO30" s="704"/>
      <c r="BP30" s="704"/>
      <c r="BQ30" s="706"/>
      <c r="BR30" s="703">
        <v>98.1</v>
      </c>
      <c r="BS30" s="704"/>
      <c r="BT30" s="704"/>
      <c r="BU30" s="704"/>
      <c r="BV30" s="704"/>
      <c r="BW30" s="704"/>
      <c r="BX30" s="705">
        <v>94.7</v>
      </c>
      <c r="BY30" s="704"/>
      <c r="BZ30" s="704"/>
      <c r="CA30" s="704"/>
      <c r="CB30" s="706"/>
      <c r="CD30" s="709"/>
      <c r="CE30" s="710"/>
      <c r="CF30" s="667" t="s">
        <v>309</v>
      </c>
      <c r="CG30" s="664"/>
      <c r="CH30" s="664"/>
      <c r="CI30" s="664"/>
      <c r="CJ30" s="664"/>
      <c r="CK30" s="664"/>
      <c r="CL30" s="664"/>
      <c r="CM30" s="664"/>
      <c r="CN30" s="664"/>
      <c r="CO30" s="664"/>
      <c r="CP30" s="664"/>
      <c r="CQ30" s="665"/>
      <c r="CR30" s="623">
        <v>1793717</v>
      </c>
      <c r="CS30" s="626"/>
      <c r="CT30" s="626"/>
      <c r="CU30" s="626"/>
      <c r="CV30" s="626"/>
      <c r="CW30" s="626"/>
      <c r="CX30" s="626"/>
      <c r="CY30" s="627"/>
      <c r="CZ30" s="628">
        <v>6.8</v>
      </c>
      <c r="DA30" s="657"/>
      <c r="DB30" s="657"/>
      <c r="DC30" s="658"/>
      <c r="DD30" s="631">
        <v>1793583</v>
      </c>
      <c r="DE30" s="626"/>
      <c r="DF30" s="626"/>
      <c r="DG30" s="626"/>
      <c r="DH30" s="626"/>
      <c r="DI30" s="626"/>
      <c r="DJ30" s="626"/>
      <c r="DK30" s="627"/>
      <c r="DL30" s="631">
        <v>1793583</v>
      </c>
      <c r="DM30" s="626"/>
      <c r="DN30" s="626"/>
      <c r="DO30" s="626"/>
      <c r="DP30" s="626"/>
      <c r="DQ30" s="626"/>
      <c r="DR30" s="626"/>
      <c r="DS30" s="626"/>
      <c r="DT30" s="626"/>
      <c r="DU30" s="626"/>
      <c r="DV30" s="627"/>
      <c r="DW30" s="628">
        <v>14.3</v>
      </c>
      <c r="DX30" s="657"/>
      <c r="DY30" s="657"/>
      <c r="DZ30" s="657"/>
      <c r="EA30" s="657"/>
      <c r="EB30" s="657"/>
      <c r="EC30" s="659"/>
    </row>
    <row r="31" spans="2:133" ht="11.25" customHeight="1" x14ac:dyDescent="0.15">
      <c r="B31" s="620" t="s">
        <v>310</v>
      </c>
      <c r="C31" s="621"/>
      <c r="D31" s="621"/>
      <c r="E31" s="621"/>
      <c r="F31" s="621"/>
      <c r="G31" s="621"/>
      <c r="H31" s="621"/>
      <c r="I31" s="621"/>
      <c r="J31" s="621"/>
      <c r="K31" s="621"/>
      <c r="L31" s="621"/>
      <c r="M31" s="621"/>
      <c r="N31" s="621"/>
      <c r="O31" s="621"/>
      <c r="P31" s="621"/>
      <c r="Q31" s="622"/>
      <c r="R31" s="623">
        <v>64148</v>
      </c>
      <c r="S31" s="626"/>
      <c r="T31" s="626"/>
      <c r="U31" s="626"/>
      <c r="V31" s="626"/>
      <c r="W31" s="626"/>
      <c r="X31" s="626"/>
      <c r="Y31" s="627"/>
      <c r="Z31" s="685">
        <v>0.2</v>
      </c>
      <c r="AA31" s="685"/>
      <c r="AB31" s="685"/>
      <c r="AC31" s="685"/>
      <c r="AD31" s="686" t="s">
        <v>232</v>
      </c>
      <c r="AE31" s="686"/>
      <c r="AF31" s="686"/>
      <c r="AG31" s="686"/>
      <c r="AH31" s="686"/>
      <c r="AI31" s="686"/>
      <c r="AJ31" s="686"/>
      <c r="AK31" s="686"/>
      <c r="AL31" s="628" t="s">
        <v>127</v>
      </c>
      <c r="AM31" s="629"/>
      <c r="AN31" s="629"/>
      <c r="AO31" s="687"/>
      <c r="AP31" s="715"/>
      <c r="AQ31" s="716"/>
      <c r="AR31" s="716"/>
      <c r="AS31" s="716"/>
      <c r="AT31" s="720"/>
      <c r="AU31" s="229" t="s">
        <v>311</v>
      </c>
      <c r="AV31" s="229"/>
      <c r="AW31" s="229"/>
      <c r="AX31" s="620" t="s">
        <v>312</v>
      </c>
      <c r="AY31" s="621"/>
      <c r="AZ31" s="621"/>
      <c r="BA31" s="621"/>
      <c r="BB31" s="621"/>
      <c r="BC31" s="621"/>
      <c r="BD31" s="621"/>
      <c r="BE31" s="621"/>
      <c r="BF31" s="622"/>
      <c r="BG31" s="701">
        <v>98.6</v>
      </c>
      <c r="BH31" s="624"/>
      <c r="BI31" s="624"/>
      <c r="BJ31" s="624"/>
      <c r="BK31" s="624"/>
      <c r="BL31" s="624"/>
      <c r="BM31" s="629">
        <v>96.2</v>
      </c>
      <c r="BN31" s="702"/>
      <c r="BO31" s="702"/>
      <c r="BP31" s="702"/>
      <c r="BQ31" s="663"/>
      <c r="BR31" s="701">
        <v>98.5</v>
      </c>
      <c r="BS31" s="624"/>
      <c r="BT31" s="624"/>
      <c r="BU31" s="624"/>
      <c r="BV31" s="624"/>
      <c r="BW31" s="624"/>
      <c r="BX31" s="629">
        <v>96.2</v>
      </c>
      <c r="BY31" s="702"/>
      <c r="BZ31" s="702"/>
      <c r="CA31" s="702"/>
      <c r="CB31" s="663"/>
      <c r="CD31" s="709"/>
      <c r="CE31" s="710"/>
      <c r="CF31" s="667" t="s">
        <v>313</v>
      </c>
      <c r="CG31" s="664"/>
      <c r="CH31" s="664"/>
      <c r="CI31" s="664"/>
      <c r="CJ31" s="664"/>
      <c r="CK31" s="664"/>
      <c r="CL31" s="664"/>
      <c r="CM31" s="664"/>
      <c r="CN31" s="664"/>
      <c r="CO31" s="664"/>
      <c r="CP31" s="664"/>
      <c r="CQ31" s="665"/>
      <c r="CR31" s="623">
        <v>179555</v>
      </c>
      <c r="CS31" s="624"/>
      <c r="CT31" s="624"/>
      <c r="CU31" s="624"/>
      <c r="CV31" s="624"/>
      <c r="CW31" s="624"/>
      <c r="CX31" s="624"/>
      <c r="CY31" s="625"/>
      <c r="CZ31" s="628">
        <v>0.7</v>
      </c>
      <c r="DA31" s="657"/>
      <c r="DB31" s="657"/>
      <c r="DC31" s="658"/>
      <c r="DD31" s="631">
        <v>177734</v>
      </c>
      <c r="DE31" s="624"/>
      <c r="DF31" s="624"/>
      <c r="DG31" s="624"/>
      <c r="DH31" s="624"/>
      <c r="DI31" s="624"/>
      <c r="DJ31" s="624"/>
      <c r="DK31" s="625"/>
      <c r="DL31" s="631">
        <v>177734</v>
      </c>
      <c r="DM31" s="624"/>
      <c r="DN31" s="624"/>
      <c r="DO31" s="624"/>
      <c r="DP31" s="624"/>
      <c r="DQ31" s="624"/>
      <c r="DR31" s="624"/>
      <c r="DS31" s="624"/>
      <c r="DT31" s="624"/>
      <c r="DU31" s="624"/>
      <c r="DV31" s="625"/>
      <c r="DW31" s="628">
        <v>1.4</v>
      </c>
      <c r="DX31" s="657"/>
      <c r="DY31" s="657"/>
      <c r="DZ31" s="657"/>
      <c r="EA31" s="657"/>
      <c r="EB31" s="657"/>
      <c r="EC31" s="659"/>
    </row>
    <row r="32" spans="2:133" ht="11.25" customHeight="1" x14ac:dyDescent="0.15">
      <c r="B32" s="620" t="s">
        <v>314</v>
      </c>
      <c r="C32" s="621"/>
      <c r="D32" s="621"/>
      <c r="E32" s="621"/>
      <c r="F32" s="621"/>
      <c r="G32" s="621"/>
      <c r="H32" s="621"/>
      <c r="I32" s="621"/>
      <c r="J32" s="621"/>
      <c r="K32" s="621"/>
      <c r="L32" s="621"/>
      <c r="M32" s="621"/>
      <c r="N32" s="621"/>
      <c r="O32" s="621"/>
      <c r="P32" s="621"/>
      <c r="Q32" s="622"/>
      <c r="R32" s="623">
        <v>1919001</v>
      </c>
      <c r="S32" s="626"/>
      <c r="T32" s="626"/>
      <c r="U32" s="626"/>
      <c r="V32" s="626"/>
      <c r="W32" s="626"/>
      <c r="X32" s="626"/>
      <c r="Y32" s="627"/>
      <c r="Z32" s="685">
        <v>7.1</v>
      </c>
      <c r="AA32" s="685"/>
      <c r="AB32" s="685"/>
      <c r="AC32" s="685"/>
      <c r="AD32" s="686" t="s">
        <v>127</v>
      </c>
      <c r="AE32" s="686"/>
      <c r="AF32" s="686"/>
      <c r="AG32" s="686"/>
      <c r="AH32" s="686"/>
      <c r="AI32" s="686"/>
      <c r="AJ32" s="686"/>
      <c r="AK32" s="686"/>
      <c r="AL32" s="628" t="s">
        <v>127</v>
      </c>
      <c r="AM32" s="629"/>
      <c r="AN32" s="629"/>
      <c r="AO32" s="687"/>
      <c r="AP32" s="717"/>
      <c r="AQ32" s="718"/>
      <c r="AR32" s="718"/>
      <c r="AS32" s="718"/>
      <c r="AT32" s="721"/>
      <c r="AU32" s="231"/>
      <c r="AV32" s="231"/>
      <c r="AW32" s="231"/>
      <c r="AX32" s="635" t="s">
        <v>315</v>
      </c>
      <c r="AY32" s="636"/>
      <c r="AZ32" s="636"/>
      <c r="BA32" s="636"/>
      <c r="BB32" s="636"/>
      <c r="BC32" s="636"/>
      <c r="BD32" s="636"/>
      <c r="BE32" s="636"/>
      <c r="BF32" s="637"/>
      <c r="BG32" s="700">
        <v>97.8</v>
      </c>
      <c r="BH32" s="639"/>
      <c r="BI32" s="639"/>
      <c r="BJ32" s="639"/>
      <c r="BK32" s="639"/>
      <c r="BL32" s="639"/>
      <c r="BM32" s="683">
        <v>93.8</v>
      </c>
      <c r="BN32" s="639"/>
      <c r="BO32" s="639"/>
      <c r="BP32" s="639"/>
      <c r="BQ32" s="676"/>
      <c r="BR32" s="700">
        <v>97.7</v>
      </c>
      <c r="BS32" s="639"/>
      <c r="BT32" s="639"/>
      <c r="BU32" s="639"/>
      <c r="BV32" s="639"/>
      <c r="BW32" s="639"/>
      <c r="BX32" s="683">
        <v>93.1</v>
      </c>
      <c r="BY32" s="639"/>
      <c r="BZ32" s="639"/>
      <c r="CA32" s="639"/>
      <c r="CB32" s="676"/>
      <c r="CD32" s="711"/>
      <c r="CE32" s="712"/>
      <c r="CF32" s="667" t="s">
        <v>316</v>
      </c>
      <c r="CG32" s="664"/>
      <c r="CH32" s="664"/>
      <c r="CI32" s="664"/>
      <c r="CJ32" s="664"/>
      <c r="CK32" s="664"/>
      <c r="CL32" s="664"/>
      <c r="CM32" s="664"/>
      <c r="CN32" s="664"/>
      <c r="CO32" s="664"/>
      <c r="CP32" s="664"/>
      <c r="CQ32" s="665"/>
      <c r="CR32" s="623">
        <v>839</v>
      </c>
      <c r="CS32" s="626"/>
      <c r="CT32" s="626"/>
      <c r="CU32" s="626"/>
      <c r="CV32" s="626"/>
      <c r="CW32" s="626"/>
      <c r="CX32" s="626"/>
      <c r="CY32" s="627"/>
      <c r="CZ32" s="628">
        <v>0</v>
      </c>
      <c r="DA32" s="657"/>
      <c r="DB32" s="657"/>
      <c r="DC32" s="658"/>
      <c r="DD32" s="631">
        <v>839</v>
      </c>
      <c r="DE32" s="626"/>
      <c r="DF32" s="626"/>
      <c r="DG32" s="626"/>
      <c r="DH32" s="626"/>
      <c r="DI32" s="626"/>
      <c r="DJ32" s="626"/>
      <c r="DK32" s="627"/>
      <c r="DL32" s="631">
        <v>839</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317</v>
      </c>
      <c r="C33" s="621"/>
      <c r="D33" s="621"/>
      <c r="E33" s="621"/>
      <c r="F33" s="621"/>
      <c r="G33" s="621"/>
      <c r="H33" s="621"/>
      <c r="I33" s="621"/>
      <c r="J33" s="621"/>
      <c r="K33" s="621"/>
      <c r="L33" s="621"/>
      <c r="M33" s="621"/>
      <c r="N33" s="621"/>
      <c r="O33" s="621"/>
      <c r="P33" s="621"/>
      <c r="Q33" s="622"/>
      <c r="R33" s="623">
        <v>644343</v>
      </c>
      <c r="S33" s="626"/>
      <c r="T33" s="626"/>
      <c r="U33" s="626"/>
      <c r="V33" s="626"/>
      <c r="W33" s="626"/>
      <c r="X33" s="626"/>
      <c r="Y33" s="627"/>
      <c r="Z33" s="685">
        <v>2.4</v>
      </c>
      <c r="AA33" s="685"/>
      <c r="AB33" s="685"/>
      <c r="AC33" s="685"/>
      <c r="AD33" s="686" t="s">
        <v>232</v>
      </c>
      <c r="AE33" s="686"/>
      <c r="AF33" s="686"/>
      <c r="AG33" s="686"/>
      <c r="AH33" s="686"/>
      <c r="AI33" s="686"/>
      <c r="AJ33" s="686"/>
      <c r="AK33" s="686"/>
      <c r="AL33" s="628" t="s">
        <v>127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3">
        <v>8509597</v>
      </c>
      <c r="CS33" s="624"/>
      <c r="CT33" s="624"/>
      <c r="CU33" s="624"/>
      <c r="CV33" s="624"/>
      <c r="CW33" s="624"/>
      <c r="CX33" s="624"/>
      <c r="CY33" s="625"/>
      <c r="CZ33" s="628">
        <v>32.200000000000003</v>
      </c>
      <c r="DA33" s="657"/>
      <c r="DB33" s="657"/>
      <c r="DC33" s="658"/>
      <c r="DD33" s="631">
        <v>6696551</v>
      </c>
      <c r="DE33" s="624"/>
      <c r="DF33" s="624"/>
      <c r="DG33" s="624"/>
      <c r="DH33" s="624"/>
      <c r="DI33" s="624"/>
      <c r="DJ33" s="624"/>
      <c r="DK33" s="625"/>
      <c r="DL33" s="631">
        <v>4219756</v>
      </c>
      <c r="DM33" s="624"/>
      <c r="DN33" s="624"/>
      <c r="DO33" s="624"/>
      <c r="DP33" s="624"/>
      <c r="DQ33" s="624"/>
      <c r="DR33" s="624"/>
      <c r="DS33" s="624"/>
      <c r="DT33" s="624"/>
      <c r="DU33" s="624"/>
      <c r="DV33" s="625"/>
      <c r="DW33" s="628">
        <v>33.6</v>
      </c>
      <c r="DX33" s="657"/>
      <c r="DY33" s="657"/>
      <c r="DZ33" s="657"/>
      <c r="EA33" s="657"/>
      <c r="EB33" s="657"/>
      <c r="EC33" s="659"/>
    </row>
    <row r="34" spans="2:133" ht="11.25" customHeight="1" x14ac:dyDescent="0.15">
      <c r="B34" s="620" t="s">
        <v>319</v>
      </c>
      <c r="C34" s="621"/>
      <c r="D34" s="621"/>
      <c r="E34" s="621"/>
      <c r="F34" s="621"/>
      <c r="G34" s="621"/>
      <c r="H34" s="621"/>
      <c r="I34" s="621"/>
      <c r="J34" s="621"/>
      <c r="K34" s="621"/>
      <c r="L34" s="621"/>
      <c r="M34" s="621"/>
      <c r="N34" s="621"/>
      <c r="O34" s="621"/>
      <c r="P34" s="621"/>
      <c r="Q34" s="622"/>
      <c r="R34" s="623">
        <v>262647</v>
      </c>
      <c r="S34" s="626"/>
      <c r="T34" s="626"/>
      <c r="U34" s="626"/>
      <c r="V34" s="626"/>
      <c r="W34" s="626"/>
      <c r="X34" s="626"/>
      <c r="Y34" s="627"/>
      <c r="Z34" s="685">
        <v>1</v>
      </c>
      <c r="AA34" s="685"/>
      <c r="AB34" s="685"/>
      <c r="AC34" s="685"/>
      <c r="AD34" s="686">
        <v>4976</v>
      </c>
      <c r="AE34" s="686"/>
      <c r="AF34" s="686"/>
      <c r="AG34" s="686"/>
      <c r="AH34" s="686"/>
      <c r="AI34" s="686"/>
      <c r="AJ34" s="686"/>
      <c r="AK34" s="686"/>
      <c r="AL34" s="628">
        <v>0</v>
      </c>
      <c r="AM34" s="629"/>
      <c r="AN34" s="629"/>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3">
        <v>2943646</v>
      </c>
      <c r="CS34" s="626"/>
      <c r="CT34" s="626"/>
      <c r="CU34" s="626"/>
      <c r="CV34" s="626"/>
      <c r="CW34" s="626"/>
      <c r="CX34" s="626"/>
      <c r="CY34" s="627"/>
      <c r="CZ34" s="628">
        <v>11.1</v>
      </c>
      <c r="DA34" s="657"/>
      <c r="DB34" s="657"/>
      <c r="DC34" s="658"/>
      <c r="DD34" s="631">
        <v>2093232</v>
      </c>
      <c r="DE34" s="626"/>
      <c r="DF34" s="626"/>
      <c r="DG34" s="626"/>
      <c r="DH34" s="626"/>
      <c r="DI34" s="626"/>
      <c r="DJ34" s="626"/>
      <c r="DK34" s="627"/>
      <c r="DL34" s="631">
        <v>1539099</v>
      </c>
      <c r="DM34" s="626"/>
      <c r="DN34" s="626"/>
      <c r="DO34" s="626"/>
      <c r="DP34" s="626"/>
      <c r="DQ34" s="626"/>
      <c r="DR34" s="626"/>
      <c r="DS34" s="626"/>
      <c r="DT34" s="626"/>
      <c r="DU34" s="626"/>
      <c r="DV34" s="627"/>
      <c r="DW34" s="628">
        <v>12.2</v>
      </c>
      <c r="DX34" s="657"/>
      <c r="DY34" s="657"/>
      <c r="DZ34" s="657"/>
      <c r="EA34" s="657"/>
      <c r="EB34" s="657"/>
      <c r="EC34" s="659"/>
    </row>
    <row r="35" spans="2:133" ht="11.25" customHeight="1" x14ac:dyDescent="0.15">
      <c r="B35" s="620" t="s">
        <v>323</v>
      </c>
      <c r="C35" s="621"/>
      <c r="D35" s="621"/>
      <c r="E35" s="621"/>
      <c r="F35" s="621"/>
      <c r="G35" s="621"/>
      <c r="H35" s="621"/>
      <c r="I35" s="621"/>
      <c r="J35" s="621"/>
      <c r="K35" s="621"/>
      <c r="L35" s="621"/>
      <c r="M35" s="621"/>
      <c r="N35" s="621"/>
      <c r="O35" s="621"/>
      <c r="P35" s="621"/>
      <c r="Q35" s="622"/>
      <c r="R35" s="623">
        <v>1097943</v>
      </c>
      <c r="S35" s="626"/>
      <c r="T35" s="626"/>
      <c r="U35" s="626"/>
      <c r="V35" s="626"/>
      <c r="W35" s="626"/>
      <c r="X35" s="626"/>
      <c r="Y35" s="627"/>
      <c r="Z35" s="685">
        <v>4.0999999999999996</v>
      </c>
      <c r="AA35" s="685"/>
      <c r="AB35" s="685"/>
      <c r="AC35" s="685"/>
      <c r="AD35" s="686" t="s">
        <v>232</v>
      </c>
      <c r="AE35" s="686"/>
      <c r="AF35" s="686"/>
      <c r="AG35" s="686"/>
      <c r="AH35" s="686"/>
      <c r="AI35" s="686"/>
      <c r="AJ35" s="686"/>
      <c r="AK35" s="686"/>
      <c r="AL35" s="628" t="s">
        <v>127</v>
      </c>
      <c r="AM35" s="629"/>
      <c r="AN35" s="629"/>
      <c r="AO35" s="687"/>
      <c r="AP35" s="234"/>
      <c r="AQ35" s="691" t="s">
        <v>324</v>
      </c>
      <c r="AR35" s="692"/>
      <c r="AS35" s="692"/>
      <c r="AT35" s="692"/>
      <c r="AU35" s="692"/>
      <c r="AV35" s="692"/>
      <c r="AW35" s="692"/>
      <c r="AX35" s="692"/>
      <c r="AY35" s="693"/>
      <c r="AZ35" s="688">
        <v>3759498</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242075</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3">
        <v>259452</v>
      </c>
      <c r="CS35" s="624"/>
      <c r="CT35" s="624"/>
      <c r="CU35" s="624"/>
      <c r="CV35" s="624"/>
      <c r="CW35" s="624"/>
      <c r="CX35" s="624"/>
      <c r="CY35" s="625"/>
      <c r="CZ35" s="628">
        <v>1</v>
      </c>
      <c r="DA35" s="657"/>
      <c r="DB35" s="657"/>
      <c r="DC35" s="658"/>
      <c r="DD35" s="631">
        <v>180403</v>
      </c>
      <c r="DE35" s="624"/>
      <c r="DF35" s="624"/>
      <c r="DG35" s="624"/>
      <c r="DH35" s="624"/>
      <c r="DI35" s="624"/>
      <c r="DJ35" s="624"/>
      <c r="DK35" s="625"/>
      <c r="DL35" s="631">
        <v>110249</v>
      </c>
      <c r="DM35" s="624"/>
      <c r="DN35" s="624"/>
      <c r="DO35" s="624"/>
      <c r="DP35" s="624"/>
      <c r="DQ35" s="624"/>
      <c r="DR35" s="624"/>
      <c r="DS35" s="624"/>
      <c r="DT35" s="624"/>
      <c r="DU35" s="624"/>
      <c r="DV35" s="625"/>
      <c r="DW35" s="628">
        <v>0.9</v>
      </c>
      <c r="DX35" s="657"/>
      <c r="DY35" s="657"/>
      <c r="DZ35" s="657"/>
      <c r="EA35" s="657"/>
      <c r="EB35" s="657"/>
      <c r="EC35" s="659"/>
    </row>
    <row r="36" spans="2:133" ht="11.25" customHeight="1" x14ac:dyDescent="0.15">
      <c r="B36" s="620" t="s">
        <v>327</v>
      </c>
      <c r="C36" s="621"/>
      <c r="D36" s="621"/>
      <c r="E36" s="621"/>
      <c r="F36" s="621"/>
      <c r="G36" s="621"/>
      <c r="H36" s="621"/>
      <c r="I36" s="621"/>
      <c r="J36" s="621"/>
      <c r="K36" s="621"/>
      <c r="L36" s="621"/>
      <c r="M36" s="621"/>
      <c r="N36" s="621"/>
      <c r="O36" s="621"/>
      <c r="P36" s="621"/>
      <c r="Q36" s="622"/>
      <c r="R36" s="623" t="s">
        <v>127</v>
      </c>
      <c r="S36" s="626"/>
      <c r="T36" s="626"/>
      <c r="U36" s="626"/>
      <c r="V36" s="626"/>
      <c r="W36" s="626"/>
      <c r="X36" s="626"/>
      <c r="Y36" s="627"/>
      <c r="Z36" s="685" t="s">
        <v>127</v>
      </c>
      <c r="AA36" s="685"/>
      <c r="AB36" s="685"/>
      <c r="AC36" s="685"/>
      <c r="AD36" s="686" t="s">
        <v>127</v>
      </c>
      <c r="AE36" s="686"/>
      <c r="AF36" s="686"/>
      <c r="AG36" s="686"/>
      <c r="AH36" s="686"/>
      <c r="AI36" s="686"/>
      <c r="AJ36" s="686"/>
      <c r="AK36" s="686"/>
      <c r="AL36" s="628" t="s">
        <v>232</v>
      </c>
      <c r="AM36" s="629"/>
      <c r="AN36" s="629"/>
      <c r="AO36" s="687"/>
      <c r="AQ36" s="660" t="s">
        <v>328</v>
      </c>
      <c r="AR36" s="661"/>
      <c r="AS36" s="661"/>
      <c r="AT36" s="661"/>
      <c r="AU36" s="661"/>
      <c r="AV36" s="661"/>
      <c r="AW36" s="661"/>
      <c r="AX36" s="661"/>
      <c r="AY36" s="662"/>
      <c r="AZ36" s="623">
        <v>300989</v>
      </c>
      <c r="BA36" s="626"/>
      <c r="BB36" s="626"/>
      <c r="BC36" s="626"/>
      <c r="BD36" s="624"/>
      <c r="BE36" s="624"/>
      <c r="BF36" s="663"/>
      <c r="BG36" s="667" t="s">
        <v>329</v>
      </c>
      <c r="BH36" s="664"/>
      <c r="BI36" s="664"/>
      <c r="BJ36" s="664"/>
      <c r="BK36" s="664"/>
      <c r="BL36" s="664"/>
      <c r="BM36" s="664"/>
      <c r="BN36" s="664"/>
      <c r="BO36" s="664"/>
      <c r="BP36" s="664"/>
      <c r="BQ36" s="664"/>
      <c r="BR36" s="664"/>
      <c r="BS36" s="664"/>
      <c r="BT36" s="664"/>
      <c r="BU36" s="665"/>
      <c r="BV36" s="623">
        <v>-670504</v>
      </c>
      <c r="BW36" s="626"/>
      <c r="BX36" s="626"/>
      <c r="BY36" s="626"/>
      <c r="BZ36" s="626"/>
      <c r="CA36" s="626"/>
      <c r="CB36" s="666"/>
      <c r="CD36" s="667" t="s">
        <v>330</v>
      </c>
      <c r="CE36" s="664"/>
      <c r="CF36" s="664"/>
      <c r="CG36" s="664"/>
      <c r="CH36" s="664"/>
      <c r="CI36" s="664"/>
      <c r="CJ36" s="664"/>
      <c r="CK36" s="664"/>
      <c r="CL36" s="664"/>
      <c r="CM36" s="664"/>
      <c r="CN36" s="664"/>
      <c r="CO36" s="664"/>
      <c r="CP36" s="664"/>
      <c r="CQ36" s="665"/>
      <c r="CR36" s="623">
        <v>1468971</v>
      </c>
      <c r="CS36" s="626"/>
      <c r="CT36" s="626"/>
      <c r="CU36" s="626"/>
      <c r="CV36" s="626"/>
      <c r="CW36" s="626"/>
      <c r="CX36" s="626"/>
      <c r="CY36" s="627"/>
      <c r="CZ36" s="628">
        <v>5.6</v>
      </c>
      <c r="DA36" s="657"/>
      <c r="DB36" s="657"/>
      <c r="DC36" s="658"/>
      <c r="DD36" s="631">
        <v>1156218</v>
      </c>
      <c r="DE36" s="626"/>
      <c r="DF36" s="626"/>
      <c r="DG36" s="626"/>
      <c r="DH36" s="626"/>
      <c r="DI36" s="626"/>
      <c r="DJ36" s="626"/>
      <c r="DK36" s="627"/>
      <c r="DL36" s="631">
        <v>765812</v>
      </c>
      <c r="DM36" s="626"/>
      <c r="DN36" s="626"/>
      <c r="DO36" s="626"/>
      <c r="DP36" s="626"/>
      <c r="DQ36" s="626"/>
      <c r="DR36" s="626"/>
      <c r="DS36" s="626"/>
      <c r="DT36" s="626"/>
      <c r="DU36" s="626"/>
      <c r="DV36" s="627"/>
      <c r="DW36" s="628">
        <v>6.1</v>
      </c>
      <c r="DX36" s="657"/>
      <c r="DY36" s="657"/>
      <c r="DZ36" s="657"/>
      <c r="EA36" s="657"/>
      <c r="EB36" s="657"/>
      <c r="EC36" s="659"/>
    </row>
    <row r="37" spans="2:133" ht="11.25" customHeight="1" x14ac:dyDescent="0.15">
      <c r="B37" s="620" t="s">
        <v>331</v>
      </c>
      <c r="C37" s="621"/>
      <c r="D37" s="621"/>
      <c r="E37" s="621"/>
      <c r="F37" s="621"/>
      <c r="G37" s="621"/>
      <c r="H37" s="621"/>
      <c r="I37" s="621"/>
      <c r="J37" s="621"/>
      <c r="K37" s="621"/>
      <c r="L37" s="621"/>
      <c r="M37" s="621"/>
      <c r="N37" s="621"/>
      <c r="O37" s="621"/>
      <c r="P37" s="621"/>
      <c r="Q37" s="622"/>
      <c r="R37" s="623">
        <v>637643</v>
      </c>
      <c r="S37" s="626"/>
      <c r="T37" s="626"/>
      <c r="U37" s="626"/>
      <c r="V37" s="626"/>
      <c r="W37" s="626"/>
      <c r="X37" s="626"/>
      <c r="Y37" s="627"/>
      <c r="Z37" s="685">
        <v>2.4</v>
      </c>
      <c r="AA37" s="685"/>
      <c r="AB37" s="685"/>
      <c r="AC37" s="685"/>
      <c r="AD37" s="686" t="s">
        <v>127</v>
      </c>
      <c r="AE37" s="686"/>
      <c r="AF37" s="686"/>
      <c r="AG37" s="686"/>
      <c r="AH37" s="686"/>
      <c r="AI37" s="686"/>
      <c r="AJ37" s="686"/>
      <c r="AK37" s="686"/>
      <c r="AL37" s="628" t="s">
        <v>127</v>
      </c>
      <c r="AM37" s="629"/>
      <c r="AN37" s="629"/>
      <c r="AO37" s="687"/>
      <c r="AQ37" s="660" t="s">
        <v>332</v>
      </c>
      <c r="AR37" s="661"/>
      <c r="AS37" s="661"/>
      <c r="AT37" s="661"/>
      <c r="AU37" s="661"/>
      <c r="AV37" s="661"/>
      <c r="AW37" s="661"/>
      <c r="AX37" s="661"/>
      <c r="AY37" s="662"/>
      <c r="AZ37" s="623">
        <v>4300</v>
      </c>
      <c r="BA37" s="626"/>
      <c r="BB37" s="626"/>
      <c r="BC37" s="626"/>
      <c r="BD37" s="624"/>
      <c r="BE37" s="624"/>
      <c r="BF37" s="663"/>
      <c r="BG37" s="667" t="s">
        <v>333</v>
      </c>
      <c r="BH37" s="664"/>
      <c r="BI37" s="664"/>
      <c r="BJ37" s="664"/>
      <c r="BK37" s="664"/>
      <c r="BL37" s="664"/>
      <c r="BM37" s="664"/>
      <c r="BN37" s="664"/>
      <c r="BO37" s="664"/>
      <c r="BP37" s="664"/>
      <c r="BQ37" s="664"/>
      <c r="BR37" s="664"/>
      <c r="BS37" s="664"/>
      <c r="BT37" s="664"/>
      <c r="BU37" s="665"/>
      <c r="BV37" s="623">
        <v>9349</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3">
        <v>517272</v>
      </c>
      <c r="CS37" s="624"/>
      <c r="CT37" s="624"/>
      <c r="CU37" s="624"/>
      <c r="CV37" s="624"/>
      <c r="CW37" s="624"/>
      <c r="CX37" s="624"/>
      <c r="CY37" s="625"/>
      <c r="CZ37" s="628">
        <v>2</v>
      </c>
      <c r="DA37" s="657"/>
      <c r="DB37" s="657"/>
      <c r="DC37" s="658"/>
      <c r="DD37" s="631">
        <v>517272</v>
      </c>
      <c r="DE37" s="624"/>
      <c r="DF37" s="624"/>
      <c r="DG37" s="624"/>
      <c r="DH37" s="624"/>
      <c r="DI37" s="624"/>
      <c r="DJ37" s="624"/>
      <c r="DK37" s="625"/>
      <c r="DL37" s="631">
        <v>437729</v>
      </c>
      <c r="DM37" s="624"/>
      <c r="DN37" s="624"/>
      <c r="DO37" s="624"/>
      <c r="DP37" s="624"/>
      <c r="DQ37" s="624"/>
      <c r="DR37" s="624"/>
      <c r="DS37" s="624"/>
      <c r="DT37" s="624"/>
      <c r="DU37" s="624"/>
      <c r="DV37" s="625"/>
      <c r="DW37" s="628">
        <v>3.5</v>
      </c>
      <c r="DX37" s="657"/>
      <c r="DY37" s="657"/>
      <c r="DZ37" s="657"/>
      <c r="EA37" s="657"/>
      <c r="EB37" s="657"/>
      <c r="EC37" s="659"/>
    </row>
    <row r="38" spans="2:133" ht="11.25" customHeight="1" x14ac:dyDescent="0.15">
      <c r="B38" s="635" t="s">
        <v>335</v>
      </c>
      <c r="C38" s="636"/>
      <c r="D38" s="636"/>
      <c r="E38" s="636"/>
      <c r="F38" s="636"/>
      <c r="G38" s="636"/>
      <c r="H38" s="636"/>
      <c r="I38" s="636"/>
      <c r="J38" s="636"/>
      <c r="K38" s="636"/>
      <c r="L38" s="636"/>
      <c r="M38" s="636"/>
      <c r="N38" s="636"/>
      <c r="O38" s="636"/>
      <c r="P38" s="636"/>
      <c r="Q38" s="637"/>
      <c r="R38" s="638">
        <v>27108334</v>
      </c>
      <c r="S38" s="675"/>
      <c r="T38" s="675"/>
      <c r="U38" s="675"/>
      <c r="V38" s="675"/>
      <c r="W38" s="675"/>
      <c r="X38" s="675"/>
      <c r="Y38" s="680"/>
      <c r="Z38" s="681">
        <v>100</v>
      </c>
      <c r="AA38" s="681"/>
      <c r="AB38" s="681"/>
      <c r="AC38" s="681"/>
      <c r="AD38" s="682">
        <v>11935618</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3" t="s">
        <v>127</v>
      </c>
      <c r="BA38" s="626"/>
      <c r="BB38" s="626"/>
      <c r="BC38" s="626"/>
      <c r="BD38" s="624"/>
      <c r="BE38" s="624"/>
      <c r="BF38" s="663"/>
      <c r="BG38" s="667" t="s">
        <v>337</v>
      </c>
      <c r="BH38" s="664"/>
      <c r="BI38" s="664"/>
      <c r="BJ38" s="664"/>
      <c r="BK38" s="664"/>
      <c r="BL38" s="664"/>
      <c r="BM38" s="664"/>
      <c r="BN38" s="664"/>
      <c r="BO38" s="664"/>
      <c r="BP38" s="664"/>
      <c r="BQ38" s="664"/>
      <c r="BR38" s="664"/>
      <c r="BS38" s="664"/>
      <c r="BT38" s="664"/>
      <c r="BU38" s="665"/>
      <c r="BV38" s="623">
        <v>16040</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3">
        <v>3755198</v>
      </c>
      <c r="CS38" s="626"/>
      <c r="CT38" s="626"/>
      <c r="CU38" s="626"/>
      <c r="CV38" s="626"/>
      <c r="CW38" s="626"/>
      <c r="CX38" s="626"/>
      <c r="CY38" s="627"/>
      <c r="CZ38" s="628">
        <v>14.2</v>
      </c>
      <c r="DA38" s="657"/>
      <c r="DB38" s="657"/>
      <c r="DC38" s="658"/>
      <c r="DD38" s="631">
        <v>3261719</v>
      </c>
      <c r="DE38" s="626"/>
      <c r="DF38" s="626"/>
      <c r="DG38" s="626"/>
      <c r="DH38" s="626"/>
      <c r="DI38" s="626"/>
      <c r="DJ38" s="626"/>
      <c r="DK38" s="627"/>
      <c r="DL38" s="631">
        <v>1804596</v>
      </c>
      <c r="DM38" s="626"/>
      <c r="DN38" s="626"/>
      <c r="DO38" s="626"/>
      <c r="DP38" s="626"/>
      <c r="DQ38" s="626"/>
      <c r="DR38" s="626"/>
      <c r="DS38" s="626"/>
      <c r="DT38" s="626"/>
      <c r="DU38" s="626"/>
      <c r="DV38" s="627"/>
      <c r="DW38" s="628">
        <v>14.4</v>
      </c>
      <c r="DX38" s="657"/>
      <c r="DY38" s="657"/>
      <c r="DZ38" s="657"/>
      <c r="EA38" s="657"/>
      <c r="EB38" s="657"/>
      <c r="EC38" s="659"/>
    </row>
    <row r="39" spans="2:133" ht="11.25" customHeight="1" x14ac:dyDescent="0.15">
      <c r="AQ39" s="660" t="s">
        <v>339</v>
      </c>
      <c r="AR39" s="661"/>
      <c r="AS39" s="661"/>
      <c r="AT39" s="661"/>
      <c r="AU39" s="661"/>
      <c r="AV39" s="661"/>
      <c r="AW39" s="661"/>
      <c r="AX39" s="661"/>
      <c r="AY39" s="662"/>
      <c r="AZ39" s="623" t="s">
        <v>127</v>
      </c>
      <c r="BA39" s="626"/>
      <c r="BB39" s="626"/>
      <c r="BC39" s="626"/>
      <c r="BD39" s="624"/>
      <c r="BE39" s="624"/>
      <c r="BF39" s="663"/>
      <c r="BG39" s="668" t="s">
        <v>340</v>
      </c>
      <c r="BH39" s="669"/>
      <c r="BI39" s="669"/>
      <c r="BJ39" s="669"/>
      <c r="BK39" s="669"/>
      <c r="BL39" s="235"/>
      <c r="BM39" s="664" t="s">
        <v>341</v>
      </c>
      <c r="BN39" s="664"/>
      <c r="BO39" s="664"/>
      <c r="BP39" s="664"/>
      <c r="BQ39" s="664"/>
      <c r="BR39" s="664"/>
      <c r="BS39" s="664"/>
      <c r="BT39" s="664"/>
      <c r="BU39" s="665"/>
      <c r="BV39" s="623">
        <v>72</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3">
        <v>60994</v>
      </c>
      <c r="CS39" s="624"/>
      <c r="CT39" s="624"/>
      <c r="CU39" s="624"/>
      <c r="CV39" s="624"/>
      <c r="CW39" s="624"/>
      <c r="CX39" s="624"/>
      <c r="CY39" s="625"/>
      <c r="CZ39" s="628">
        <v>0.2</v>
      </c>
      <c r="DA39" s="657"/>
      <c r="DB39" s="657"/>
      <c r="DC39" s="658"/>
      <c r="DD39" s="631">
        <v>4979</v>
      </c>
      <c r="DE39" s="624"/>
      <c r="DF39" s="624"/>
      <c r="DG39" s="624"/>
      <c r="DH39" s="624"/>
      <c r="DI39" s="624"/>
      <c r="DJ39" s="624"/>
      <c r="DK39" s="625"/>
      <c r="DL39" s="631" t="s">
        <v>127</v>
      </c>
      <c r="DM39" s="624"/>
      <c r="DN39" s="624"/>
      <c r="DO39" s="624"/>
      <c r="DP39" s="624"/>
      <c r="DQ39" s="624"/>
      <c r="DR39" s="624"/>
      <c r="DS39" s="624"/>
      <c r="DT39" s="624"/>
      <c r="DU39" s="624"/>
      <c r="DV39" s="625"/>
      <c r="DW39" s="628" t="s">
        <v>127</v>
      </c>
      <c r="DX39" s="657"/>
      <c r="DY39" s="657"/>
      <c r="DZ39" s="657"/>
      <c r="EA39" s="657"/>
      <c r="EB39" s="657"/>
      <c r="EC39" s="659"/>
    </row>
    <row r="40" spans="2:133" ht="11.25" customHeight="1" x14ac:dyDescent="0.15">
      <c r="AQ40" s="660" t="s">
        <v>343</v>
      </c>
      <c r="AR40" s="661"/>
      <c r="AS40" s="661"/>
      <c r="AT40" s="661"/>
      <c r="AU40" s="661"/>
      <c r="AV40" s="661"/>
      <c r="AW40" s="661"/>
      <c r="AX40" s="661"/>
      <c r="AY40" s="662"/>
      <c r="AZ40" s="623">
        <v>2091404</v>
      </c>
      <c r="BA40" s="626"/>
      <c r="BB40" s="626"/>
      <c r="BC40" s="626"/>
      <c r="BD40" s="624"/>
      <c r="BE40" s="624"/>
      <c r="BF40" s="663"/>
      <c r="BG40" s="668"/>
      <c r="BH40" s="669"/>
      <c r="BI40" s="669"/>
      <c r="BJ40" s="669"/>
      <c r="BK40" s="669"/>
      <c r="BL40" s="235"/>
      <c r="BM40" s="664" t="s">
        <v>344</v>
      </c>
      <c r="BN40" s="664"/>
      <c r="BO40" s="664"/>
      <c r="BP40" s="664"/>
      <c r="BQ40" s="664"/>
      <c r="BR40" s="664"/>
      <c r="BS40" s="664"/>
      <c r="BT40" s="664"/>
      <c r="BU40" s="665"/>
      <c r="BV40" s="623" t="s">
        <v>232</v>
      </c>
      <c r="BW40" s="626"/>
      <c r="BX40" s="626"/>
      <c r="BY40" s="626"/>
      <c r="BZ40" s="626"/>
      <c r="CA40" s="626"/>
      <c r="CB40" s="666"/>
      <c r="CD40" s="667" t="s">
        <v>345</v>
      </c>
      <c r="CE40" s="664"/>
      <c r="CF40" s="664"/>
      <c r="CG40" s="664"/>
      <c r="CH40" s="664"/>
      <c r="CI40" s="664"/>
      <c r="CJ40" s="664"/>
      <c r="CK40" s="664"/>
      <c r="CL40" s="664"/>
      <c r="CM40" s="664"/>
      <c r="CN40" s="664"/>
      <c r="CO40" s="664"/>
      <c r="CP40" s="664"/>
      <c r="CQ40" s="665"/>
      <c r="CR40" s="623">
        <v>21336</v>
      </c>
      <c r="CS40" s="626"/>
      <c r="CT40" s="626"/>
      <c r="CU40" s="626"/>
      <c r="CV40" s="626"/>
      <c r="CW40" s="626"/>
      <c r="CX40" s="626"/>
      <c r="CY40" s="627"/>
      <c r="CZ40" s="628">
        <v>0.1</v>
      </c>
      <c r="DA40" s="657"/>
      <c r="DB40" s="657"/>
      <c r="DC40" s="658"/>
      <c r="DD40" s="631" t="s">
        <v>232</v>
      </c>
      <c r="DE40" s="626"/>
      <c r="DF40" s="626"/>
      <c r="DG40" s="626"/>
      <c r="DH40" s="626"/>
      <c r="DI40" s="626"/>
      <c r="DJ40" s="626"/>
      <c r="DK40" s="627"/>
      <c r="DL40" s="631" t="s">
        <v>127</v>
      </c>
      <c r="DM40" s="626"/>
      <c r="DN40" s="626"/>
      <c r="DO40" s="626"/>
      <c r="DP40" s="626"/>
      <c r="DQ40" s="626"/>
      <c r="DR40" s="626"/>
      <c r="DS40" s="626"/>
      <c r="DT40" s="626"/>
      <c r="DU40" s="626"/>
      <c r="DV40" s="627"/>
      <c r="DW40" s="628" t="s">
        <v>127</v>
      </c>
      <c r="DX40" s="657"/>
      <c r="DY40" s="657"/>
      <c r="DZ40" s="657"/>
      <c r="EA40" s="657"/>
      <c r="EB40" s="657"/>
      <c r="EC40" s="659"/>
    </row>
    <row r="41" spans="2:133" ht="11.25" customHeight="1" x14ac:dyDescent="0.15">
      <c r="AQ41" s="672" t="s">
        <v>346</v>
      </c>
      <c r="AR41" s="673"/>
      <c r="AS41" s="673"/>
      <c r="AT41" s="673"/>
      <c r="AU41" s="673"/>
      <c r="AV41" s="673"/>
      <c r="AW41" s="673"/>
      <c r="AX41" s="673"/>
      <c r="AY41" s="674"/>
      <c r="AZ41" s="638">
        <v>1362805</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318</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3" t="s">
        <v>127</v>
      </c>
      <c r="CS41" s="624"/>
      <c r="CT41" s="624"/>
      <c r="CU41" s="624"/>
      <c r="CV41" s="624"/>
      <c r="CW41" s="624"/>
      <c r="CX41" s="624"/>
      <c r="CY41" s="625"/>
      <c r="CZ41" s="628" t="s">
        <v>232</v>
      </c>
      <c r="DA41" s="657"/>
      <c r="DB41" s="657"/>
      <c r="DC41" s="658"/>
      <c r="DD41" s="631" t="s">
        <v>127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350</v>
      </c>
      <c r="CE42" s="621"/>
      <c r="CF42" s="621"/>
      <c r="CG42" s="621"/>
      <c r="CH42" s="621"/>
      <c r="CI42" s="621"/>
      <c r="CJ42" s="621"/>
      <c r="CK42" s="621"/>
      <c r="CL42" s="621"/>
      <c r="CM42" s="621"/>
      <c r="CN42" s="621"/>
      <c r="CO42" s="621"/>
      <c r="CP42" s="621"/>
      <c r="CQ42" s="622"/>
      <c r="CR42" s="623">
        <v>2855854</v>
      </c>
      <c r="CS42" s="626"/>
      <c r="CT42" s="626"/>
      <c r="CU42" s="626"/>
      <c r="CV42" s="626"/>
      <c r="CW42" s="626"/>
      <c r="CX42" s="626"/>
      <c r="CY42" s="627"/>
      <c r="CZ42" s="628">
        <v>10.8</v>
      </c>
      <c r="DA42" s="629"/>
      <c r="DB42" s="629"/>
      <c r="DC42" s="630"/>
      <c r="DD42" s="631">
        <v>208984</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352</v>
      </c>
      <c r="CE43" s="621"/>
      <c r="CF43" s="621"/>
      <c r="CG43" s="621"/>
      <c r="CH43" s="621"/>
      <c r="CI43" s="621"/>
      <c r="CJ43" s="621"/>
      <c r="CK43" s="621"/>
      <c r="CL43" s="621"/>
      <c r="CM43" s="621"/>
      <c r="CN43" s="621"/>
      <c r="CO43" s="621"/>
      <c r="CP43" s="621"/>
      <c r="CQ43" s="622"/>
      <c r="CR43" s="623">
        <v>11157</v>
      </c>
      <c r="CS43" s="624"/>
      <c r="CT43" s="624"/>
      <c r="CU43" s="624"/>
      <c r="CV43" s="624"/>
      <c r="CW43" s="624"/>
      <c r="CX43" s="624"/>
      <c r="CY43" s="625"/>
      <c r="CZ43" s="628">
        <v>0</v>
      </c>
      <c r="DA43" s="657"/>
      <c r="DB43" s="657"/>
      <c r="DC43" s="658"/>
      <c r="DD43" s="631">
        <v>11157</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353</v>
      </c>
      <c r="CD44" s="651" t="s">
        <v>305</v>
      </c>
      <c r="CE44" s="652"/>
      <c r="CF44" s="620" t="s">
        <v>354</v>
      </c>
      <c r="CG44" s="621"/>
      <c r="CH44" s="621"/>
      <c r="CI44" s="621"/>
      <c r="CJ44" s="621"/>
      <c r="CK44" s="621"/>
      <c r="CL44" s="621"/>
      <c r="CM44" s="621"/>
      <c r="CN44" s="621"/>
      <c r="CO44" s="621"/>
      <c r="CP44" s="621"/>
      <c r="CQ44" s="622"/>
      <c r="CR44" s="623">
        <v>2855854</v>
      </c>
      <c r="CS44" s="626"/>
      <c r="CT44" s="626"/>
      <c r="CU44" s="626"/>
      <c r="CV44" s="626"/>
      <c r="CW44" s="626"/>
      <c r="CX44" s="626"/>
      <c r="CY44" s="627"/>
      <c r="CZ44" s="628">
        <v>10.8</v>
      </c>
      <c r="DA44" s="629"/>
      <c r="DB44" s="629"/>
      <c r="DC44" s="630"/>
      <c r="DD44" s="631">
        <v>208984</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355</v>
      </c>
      <c r="CG45" s="621"/>
      <c r="CH45" s="621"/>
      <c r="CI45" s="621"/>
      <c r="CJ45" s="621"/>
      <c r="CK45" s="621"/>
      <c r="CL45" s="621"/>
      <c r="CM45" s="621"/>
      <c r="CN45" s="621"/>
      <c r="CO45" s="621"/>
      <c r="CP45" s="621"/>
      <c r="CQ45" s="622"/>
      <c r="CR45" s="623">
        <v>2394860</v>
      </c>
      <c r="CS45" s="624"/>
      <c r="CT45" s="624"/>
      <c r="CU45" s="624"/>
      <c r="CV45" s="624"/>
      <c r="CW45" s="624"/>
      <c r="CX45" s="624"/>
      <c r="CY45" s="625"/>
      <c r="CZ45" s="628">
        <v>9.1</v>
      </c>
      <c r="DA45" s="657"/>
      <c r="DB45" s="657"/>
      <c r="DC45" s="658"/>
      <c r="DD45" s="631">
        <v>50691</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356</v>
      </c>
      <c r="CG46" s="621"/>
      <c r="CH46" s="621"/>
      <c r="CI46" s="621"/>
      <c r="CJ46" s="621"/>
      <c r="CK46" s="621"/>
      <c r="CL46" s="621"/>
      <c r="CM46" s="621"/>
      <c r="CN46" s="621"/>
      <c r="CO46" s="621"/>
      <c r="CP46" s="621"/>
      <c r="CQ46" s="622"/>
      <c r="CR46" s="623">
        <v>410952</v>
      </c>
      <c r="CS46" s="626"/>
      <c r="CT46" s="626"/>
      <c r="CU46" s="626"/>
      <c r="CV46" s="626"/>
      <c r="CW46" s="626"/>
      <c r="CX46" s="626"/>
      <c r="CY46" s="627"/>
      <c r="CZ46" s="628">
        <v>1.6</v>
      </c>
      <c r="DA46" s="629"/>
      <c r="DB46" s="629"/>
      <c r="DC46" s="630"/>
      <c r="DD46" s="631">
        <v>122151</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357</v>
      </c>
      <c r="CG47" s="621"/>
      <c r="CH47" s="621"/>
      <c r="CI47" s="621"/>
      <c r="CJ47" s="621"/>
      <c r="CK47" s="621"/>
      <c r="CL47" s="621"/>
      <c r="CM47" s="621"/>
      <c r="CN47" s="621"/>
      <c r="CO47" s="621"/>
      <c r="CP47" s="621"/>
      <c r="CQ47" s="622"/>
      <c r="CR47" s="623" t="s">
        <v>232</v>
      </c>
      <c r="CS47" s="624"/>
      <c r="CT47" s="624"/>
      <c r="CU47" s="624"/>
      <c r="CV47" s="624"/>
      <c r="CW47" s="624"/>
      <c r="CX47" s="624"/>
      <c r="CY47" s="625"/>
      <c r="CZ47" s="628" t="s">
        <v>127</v>
      </c>
      <c r="DA47" s="657"/>
      <c r="DB47" s="657"/>
      <c r="DC47" s="658"/>
      <c r="DD47" s="631" t="s">
        <v>127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358</v>
      </c>
      <c r="CG48" s="621"/>
      <c r="CH48" s="621"/>
      <c r="CI48" s="621"/>
      <c r="CJ48" s="621"/>
      <c r="CK48" s="621"/>
      <c r="CL48" s="621"/>
      <c r="CM48" s="621"/>
      <c r="CN48" s="621"/>
      <c r="CO48" s="621"/>
      <c r="CP48" s="621"/>
      <c r="CQ48" s="622"/>
      <c r="CR48" s="623" t="s">
        <v>232</v>
      </c>
      <c r="CS48" s="626"/>
      <c r="CT48" s="626"/>
      <c r="CU48" s="626"/>
      <c r="CV48" s="626"/>
      <c r="CW48" s="626"/>
      <c r="CX48" s="626"/>
      <c r="CY48" s="627"/>
      <c r="CZ48" s="628" t="s">
        <v>127</v>
      </c>
      <c r="DA48" s="629"/>
      <c r="DB48" s="629"/>
      <c r="DC48" s="630"/>
      <c r="DD48" s="631" t="s">
        <v>127</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359</v>
      </c>
      <c r="CE49" s="636"/>
      <c r="CF49" s="636"/>
      <c r="CG49" s="636"/>
      <c r="CH49" s="636"/>
      <c r="CI49" s="636"/>
      <c r="CJ49" s="636"/>
      <c r="CK49" s="636"/>
      <c r="CL49" s="636"/>
      <c r="CM49" s="636"/>
      <c r="CN49" s="636"/>
      <c r="CO49" s="636"/>
      <c r="CP49" s="636"/>
      <c r="CQ49" s="637"/>
      <c r="CR49" s="638">
        <v>26425980</v>
      </c>
      <c r="CS49" s="639"/>
      <c r="CT49" s="639"/>
      <c r="CU49" s="639"/>
      <c r="CV49" s="639"/>
      <c r="CW49" s="639"/>
      <c r="CX49" s="639"/>
      <c r="CY49" s="640"/>
      <c r="CZ49" s="641">
        <v>100</v>
      </c>
      <c r="DA49" s="642"/>
      <c r="DB49" s="642"/>
      <c r="DC49" s="643"/>
      <c r="DD49" s="644">
        <v>14670426</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yeT8+W8cyV4wG4vuqKSLvsmWJuJx6KSgV/WSjgABoFlg96Jrf4evI9S08FuKhgb2QXzjIaM9jPbmoMJKljmvMA==" saltValue="1rI7+6lltJFODLOGgb7sQ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K79" sqref="AK79:AO79"/>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361</v>
      </c>
      <c r="DK2" s="1162"/>
      <c r="DL2" s="1162"/>
      <c r="DM2" s="1162"/>
      <c r="DN2" s="1162"/>
      <c r="DO2" s="1163"/>
      <c r="DP2" s="249"/>
      <c r="DQ2" s="1161" t="s">
        <v>362</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365</v>
      </c>
      <c r="B5" s="1047"/>
      <c r="C5" s="1047"/>
      <c r="D5" s="1047"/>
      <c r="E5" s="1047"/>
      <c r="F5" s="1047"/>
      <c r="G5" s="1047"/>
      <c r="H5" s="1047"/>
      <c r="I5" s="1047"/>
      <c r="J5" s="1047"/>
      <c r="K5" s="1047"/>
      <c r="L5" s="1047"/>
      <c r="M5" s="1047"/>
      <c r="N5" s="1047"/>
      <c r="O5" s="1047"/>
      <c r="P5" s="1048"/>
      <c r="Q5" s="1052" t="s">
        <v>366</v>
      </c>
      <c r="R5" s="1053"/>
      <c r="S5" s="1053"/>
      <c r="T5" s="1053"/>
      <c r="U5" s="1054"/>
      <c r="V5" s="1052" t="s">
        <v>367</v>
      </c>
      <c r="W5" s="1053"/>
      <c r="X5" s="1053"/>
      <c r="Y5" s="1053"/>
      <c r="Z5" s="1054"/>
      <c r="AA5" s="1052" t="s">
        <v>368</v>
      </c>
      <c r="AB5" s="1053"/>
      <c r="AC5" s="1053"/>
      <c r="AD5" s="1053"/>
      <c r="AE5" s="1053"/>
      <c r="AF5" s="1164" t="s">
        <v>369</v>
      </c>
      <c r="AG5" s="1053"/>
      <c r="AH5" s="1053"/>
      <c r="AI5" s="1053"/>
      <c r="AJ5" s="1068"/>
      <c r="AK5" s="1053" t="s">
        <v>370</v>
      </c>
      <c r="AL5" s="1053"/>
      <c r="AM5" s="1053"/>
      <c r="AN5" s="1053"/>
      <c r="AO5" s="1054"/>
      <c r="AP5" s="1052" t="s">
        <v>371</v>
      </c>
      <c r="AQ5" s="1053"/>
      <c r="AR5" s="1053"/>
      <c r="AS5" s="1053"/>
      <c r="AT5" s="1054"/>
      <c r="AU5" s="1052" t="s">
        <v>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373</v>
      </c>
      <c r="BR5" s="1047"/>
      <c r="BS5" s="1047"/>
      <c r="BT5" s="1047"/>
      <c r="BU5" s="1047"/>
      <c r="BV5" s="1047"/>
      <c r="BW5" s="1047"/>
      <c r="BX5" s="1047"/>
      <c r="BY5" s="1047"/>
      <c r="BZ5" s="1047"/>
      <c r="CA5" s="1047"/>
      <c r="CB5" s="1047"/>
      <c r="CC5" s="1047"/>
      <c r="CD5" s="1047"/>
      <c r="CE5" s="1047"/>
      <c r="CF5" s="1047"/>
      <c r="CG5" s="1048"/>
      <c r="CH5" s="1052" t="s">
        <v>374</v>
      </c>
      <c r="CI5" s="1053"/>
      <c r="CJ5" s="1053"/>
      <c r="CK5" s="1053"/>
      <c r="CL5" s="1054"/>
      <c r="CM5" s="1052" t="s">
        <v>375</v>
      </c>
      <c r="CN5" s="1053"/>
      <c r="CO5" s="1053"/>
      <c r="CP5" s="1053"/>
      <c r="CQ5" s="1054"/>
      <c r="CR5" s="1052" t="s">
        <v>376</v>
      </c>
      <c r="CS5" s="1053"/>
      <c r="CT5" s="1053"/>
      <c r="CU5" s="1053"/>
      <c r="CV5" s="1054"/>
      <c r="CW5" s="1052" t="s">
        <v>377</v>
      </c>
      <c r="CX5" s="1053"/>
      <c r="CY5" s="1053"/>
      <c r="CZ5" s="1053"/>
      <c r="DA5" s="1054"/>
      <c r="DB5" s="1052" t="s">
        <v>378</v>
      </c>
      <c r="DC5" s="1053"/>
      <c r="DD5" s="1053"/>
      <c r="DE5" s="1053"/>
      <c r="DF5" s="1054"/>
      <c r="DG5" s="1149" t="s">
        <v>379</v>
      </c>
      <c r="DH5" s="1150"/>
      <c r="DI5" s="1150"/>
      <c r="DJ5" s="1150"/>
      <c r="DK5" s="1151"/>
      <c r="DL5" s="1149" t="s">
        <v>380</v>
      </c>
      <c r="DM5" s="1150"/>
      <c r="DN5" s="1150"/>
      <c r="DO5" s="1150"/>
      <c r="DP5" s="1151"/>
      <c r="DQ5" s="1052" t="s">
        <v>381</v>
      </c>
      <c r="DR5" s="1053"/>
      <c r="DS5" s="1053"/>
      <c r="DT5" s="1053"/>
      <c r="DU5" s="1054"/>
      <c r="DV5" s="1052" t="s">
        <v>372</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382</v>
      </c>
      <c r="C7" s="1102"/>
      <c r="D7" s="1102"/>
      <c r="E7" s="1102"/>
      <c r="F7" s="1102"/>
      <c r="G7" s="1102"/>
      <c r="H7" s="1102"/>
      <c r="I7" s="1102"/>
      <c r="J7" s="1102"/>
      <c r="K7" s="1102"/>
      <c r="L7" s="1102"/>
      <c r="M7" s="1102"/>
      <c r="N7" s="1102"/>
      <c r="O7" s="1102"/>
      <c r="P7" s="1103"/>
      <c r="Q7" s="1155">
        <v>27084</v>
      </c>
      <c r="R7" s="1156"/>
      <c r="S7" s="1156"/>
      <c r="T7" s="1156"/>
      <c r="U7" s="1156"/>
      <c r="V7" s="1156">
        <v>26406</v>
      </c>
      <c r="W7" s="1156"/>
      <c r="X7" s="1156"/>
      <c r="Y7" s="1156"/>
      <c r="Z7" s="1156"/>
      <c r="AA7" s="1156">
        <v>678</v>
      </c>
      <c r="AB7" s="1156"/>
      <c r="AC7" s="1156"/>
      <c r="AD7" s="1156"/>
      <c r="AE7" s="1157"/>
      <c r="AF7" s="1158">
        <v>503</v>
      </c>
      <c r="AG7" s="1159"/>
      <c r="AH7" s="1159"/>
      <c r="AI7" s="1159"/>
      <c r="AJ7" s="1160"/>
      <c r="AK7" s="1142">
        <v>1919</v>
      </c>
      <c r="AL7" s="1143"/>
      <c r="AM7" s="1143"/>
      <c r="AN7" s="1143"/>
      <c r="AO7" s="1143"/>
      <c r="AP7" s="1143">
        <v>18331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t="s">
        <v>606</v>
      </c>
      <c r="BS7" s="1146" t="s">
        <v>593</v>
      </c>
      <c r="BT7" s="1147"/>
      <c r="BU7" s="1147"/>
      <c r="BV7" s="1147"/>
      <c r="BW7" s="1147"/>
      <c r="BX7" s="1147"/>
      <c r="BY7" s="1147"/>
      <c r="BZ7" s="1147"/>
      <c r="CA7" s="1147"/>
      <c r="CB7" s="1147"/>
      <c r="CC7" s="1147"/>
      <c r="CD7" s="1147"/>
      <c r="CE7" s="1147"/>
      <c r="CF7" s="1147"/>
      <c r="CG7" s="1148"/>
      <c r="CH7" s="1139">
        <v>1053</v>
      </c>
      <c r="CI7" s="1140"/>
      <c r="CJ7" s="1140"/>
      <c r="CK7" s="1140"/>
      <c r="CL7" s="1141"/>
      <c r="CM7" s="1139">
        <v>5758</v>
      </c>
      <c r="CN7" s="1140"/>
      <c r="CO7" s="1140"/>
      <c r="CP7" s="1140"/>
      <c r="CQ7" s="1141"/>
      <c r="CR7" s="1139">
        <v>10</v>
      </c>
      <c r="CS7" s="1140"/>
      <c r="CT7" s="1140"/>
      <c r="CU7" s="1140"/>
      <c r="CV7" s="1141"/>
      <c r="CW7" s="1139" t="s">
        <v>594</v>
      </c>
      <c r="CX7" s="1140"/>
      <c r="CY7" s="1140"/>
      <c r="CZ7" s="1140"/>
      <c r="DA7" s="1141"/>
      <c r="DB7" s="1139" t="s">
        <v>594</v>
      </c>
      <c r="DC7" s="1140"/>
      <c r="DD7" s="1140"/>
      <c r="DE7" s="1140"/>
      <c r="DF7" s="1141"/>
      <c r="DG7" s="1139" t="s">
        <v>594</v>
      </c>
      <c r="DH7" s="1140"/>
      <c r="DI7" s="1140"/>
      <c r="DJ7" s="1140"/>
      <c r="DK7" s="1141"/>
      <c r="DL7" s="1139" t="s">
        <v>594</v>
      </c>
      <c r="DM7" s="1140"/>
      <c r="DN7" s="1140"/>
      <c r="DO7" s="1140"/>
      <c r="DP7" s="1141"/>
      <c r="DQ7" s="1139" t="s">
        <v>594</v>
      </c>
      <c r="DR7" s="1140"/>
      <c r="DS7" s="1140"/>
      <c r="DT7" s="1140"/>
      <c r="DU7" s="1141"/>
      <c r="DV7" s="1166"/>
      <c r="DW7" s="1167"/>
      <c r="DX7" s="1167"/>
      <c r="DY7" s="1167"/>
      <c r="DZ7" s="1168"/>
      <c r="EA7" s="254"/>
    </row>
    <row r="8" spans="1:131" s="255" customFormat="1" ht="26.25" customHeight="1" x14ac:dyDescent="0.15">
      <c r="A8" s="261">
        <v>2</v>
      </c>
      <c r="B8" s="1088" t="s">
        <v>383</v>
      </c>
      <c r="C8" s="1089"/>
      <c r="D8" s="1089"/>
      <c r="E8" s="1089"/>
      <c r="F8" s="1089"/>
      <c r="G8" s="1089"/>
      <c r="H8" s="1089"/>
      <c r="I8" s="1089"/>
      <c r="J8" s="1089"/>
      <c r="K8" s="1089"/>
      <c r="L8" s="1089"/>
      <c r="M8" s="1089"/>
      <c r="N8" s="1089"/>
      <c r="O8" s="1089"/>
      <c r="P8" s="1090"/>
      <c r="Q8" s="1094">
        <v>24</v>
      </c>
      <c r="R8" s="1095"/>
      <c r="S8" s="1095"/>
      <c r="T8" s="1095"/>
      <c r="U8" s="1095"/>
      <c r="V8" s="1095">
        <v>21</v>
      </c>
      <c r="W8" s="1095"/>
      <c r="X8" s="1095"/>
      <c r="Y8" s="1095"/>
      <c r="Z8" s="1095"/>
      <c r="AA8" s="1095">
        <v>3</v>
      </c>
      <c r="AB8" s="1095"/>
      <c r="AC8" s="1095"/>
      <c r="AD8" s="1095"/>
      <c r="AE8" s="1096"/>
      <c r="AF8" s="1070">
        <v>3</v>
      </c>
      <c r="AG8" s="1071"/>
      <c r="AH8" s="1071"/>
      <c r="AI8" s="1071"/>
      <c r="AJ8" s="1072"/>
      <c r="AK8" s="1137" t="s">
        <v>594</v>
      </c>
      <c r="AL8" s="1138"/>
      <c r="AM8" s="1138"/>
      <c r="AN8" s="1138"/>
      <c r="AO8" s="1138"/>
      <c r="AP8" s="1138" t="s">
        <v>594</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t="s">
        <v>384</v>
      </c>
      <c r="C9" s="1089"/>
      <c r="D9" s="1089"/>
      <c r="E9" s="1089"/>
      <c r="F9" s="1089"/>
      <c r="G9" s="1089"/>
      <c r="H9" s="1089"/>
      <c r="I9" s="1089"/>
      <c r="J9" s="1089"/>
      <c r="K9" s="1089"/>
      <c r="L9" s="1089"/>
      <c r="M9" s="1089"/>
      <c r="N9" s="1089"/>
      <c r="O9" s="1089"/>
      <c r="P9" s="1090"/>
      <c r="Q9" s="1094">
        <v>15</v>
      </c>
      <c r="R9" s="1095"/>
      <c r="S9" s="1095"/>
      <c r="T9" s="1095"/>
      <c r="U9" s="1095"/>
      <c r="V9" s="1095">
        <v>14</v>
      </c>
      <c r="W9" s="1095"/>
      <c r="X9" s="1095"/>
      <c r="Y9" s="1095"/>
      <c r="Z9" s="1095"/>
      <c r="AA9" s="1095">
        <v>1</v>
      </c>
      <c r="AB9" s="1095"/>
      <c r="AC9" s="1095"/>
      <c r="AD9" s="1095"/>
      <c r="AE9" s="1096"/>
      <c r="AF9" s="1070">
        <v>1</v>
      </c>
      <c r="AG9" s="1071"/>
      <c r="AH9" s="1071"/>
      <c r="AI9" s="1071"/>
      <c r="AJ9" s="1072"/>
      <c r="AK9" s="1137" t="s">
        <v>594</v>
      </c>
      <c r="AL9" s="1138"/>
      <c r="AM9" s="1138"/>
      <c r="AN9" s="1138"/>
      <c r="AO9" s="1138"/>
      <c r="AP9" s="1138" t="s">
        <v>594</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385</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386</v>
      </c>
      <c r="B23" s="995" t="s">
        <v>387</v>
      </c>
      <c r="C23" s="996"/>
      <c r="D23" s="996"/>
      <c r="E23" s="996"/>
      <c r="F23" s="996"/>
      <c r="G23" s="996"/>
      <c r="H23" s="996"/>
      <c r="I23" s="996"/>
      <c r="J23" s="996"/>
      <c r="K23" s="996"/>
      <c r="L23" s="996"/>
      <c r="M23" s="996"/>
      <c r="N23" s="996"/>
      <c r="O23" s="996"/>
      <c r="P23" s="997"/>
      <c r="Q23" s="1119">
        <v>27108</v>
      </c>
      <c r="R23" s="1120"/>
      <c r="S23" s="1120"/>
      <c r="T23" s="1120"/>
      <c r="U23" s="1120"/>
      <c r="V23" s="1120">
        <v>26426</v>
      </c>
      <c r="W23" s="1120"/>
      <c r="X23" s="1120"/>
      <c r="Y23" s="1120"/>
      <c r="Z23" s="1120"/>
      <c r="AA23" s="1120">
        <v>682</v>
      </c>
      <c r="AB23" s="1120"/>
      <c r="AC23" s="1120"/>
      <c r="AD23" s="1120"/>
      <c r="AE23" s="1121"/>
      <c r="AF23" s="1122">
        <v>507</v>
      </c>
      <c r="AG23" s="1120"/>
      <c r="AH23" s="1120"/>
      <c r="AI23" s="1120"/>
      <c r="AJ23" s="1123"/>
      <c r="AK23" s="1124"/>
      <c r="AL23" s="1125"/>
      <c r="AM23" s="1125"/>
      <c r="AN23" s="1125"/>
      <c r="AO23" s="1125"/>
      <c r="AP23" s="1120"/>
      <c r="AQ23" s="1120"/>
      <c r="AR23" s="1120"/>
      <c r="AS23" s="1120"/>
      <c r="AT23" s="1120"/>
      <c r="AU23" s="1126"/>
      <c r="AV23" s="1126"/>
      <c r="AW23" s="1126"/>
      <c r="AX23" s="1126"/>
      <c r="AY23" s="1127"/>
      <c r="AZ23" s="1116" t="s">
        <v>388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365</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0" t="s">
        <v>394</v>
      </c>
      <c r="AG26" s="1059"/>
      <c r="AH26" s="1059"/>
      <c r="AI26" s="1059"/>
      <c r="AJ26" s="1111"/>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399</v>
      </c>
      <c r="C28" s="1102"/>
      <c r="D28" s="1102"/>
      <c r="E28" s="1102"/>
      <c r="F28" s="1102"/>
      <c r="G28" s="1102"/>
      <c r="H28" s="1102"/>
      <c r="I28" s="1102"/>
      <c r="J28" s="1102"/>
      <c r="K28" s="1102"/>
      <c r="L28" s="1102"/>
      <c r="M28" s="1102"/>
      <c r="N28" s="1102"/>
      <c r="O28" s="1102"/>
      <c r="P28" s="1103"/>
      <c r="Q28" s="1104">
        <v>8927</v>
      </c>
      <c r="R28" s="1105"/>
      <c r="S28" s="1105"/>
      <c r="T28" s="1105"/>
      <c r="U28" s="1105"/>
      <c r="V28" s="1105">
        <v>8684</v>
      </c>
      <c r="W28" s="1105"/>
      <c r="X28" s="1105"/>
      <c r="Y28" s="1105"/>
      <c r="Z28" s="1105"/>
      <c r="AA28" s="1105">
        <v>242</v>
      </c>
      <c r="AB28" s="1105"/>
      <c r="AC28" s="1105"/>
      <c r="AD28" s="1105"/>
      <c r="AE28" s="1106"/>
      <c r="AF28" s="1107">
        <v>242</v>
      </c>
      <c r="AG28" s="1105"/>
      <c r="AH28" s="1105"/>
      <c r="AI28" s="1105"/>
      <c r="AJ28" s="1108"/>
      <c r="AK28" s="1109">
        <v>2091</v>
      </c>
      <c r="AL28" s="1097"/>
      <c r="AM28" s="1097"/>
      <c r="AN28" s="1097"/>
      <c r="AO28" s="1097"/>
      <c r="AP28" s="1097" t="s">
        <v>594</v>
      </c>
      <c r="AQ28" s="1097"/>
      <c r="AR28" s="1097"/>
      <c r="AS28" s="1097"/>
      <c r="AT28" s="1097"/>
      <c r="AU28" s="1097" t="s">
        <v>594</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400</v>
      </c>
      <c r="C29" s="1089"/>
      <c r="D29" s="1089"/>
      <c r="E29" s="1089"/>
      <c r="F29" s="1089"/>
      <c r="G29" s="1089"/>
      <c r="H29" s="1089"/>
      <c r="I29" s="1089"/>
      <c r="J29" s="1089"/>
      <c r="K29" s="1089"/>
      <c r="L29" s="1089"/>
      <c r="M29" s="1089"/>
      <c r="N29" s="1089"/>
      <c r="O29" s="1089"/>
      <c r="P29" s="1090"/>
      <c r="Q29" s="1094">
        <v>4621</v>
      </c>
      <c r="R29" s="1095"/>
      <c r="S29" s="1095"/>
      <c r="T29" s="1095"/>
      <c r="U29" s="1095"/>
      <c r="V29" s="1095">
        <v>4607</v>
      </c>
      <c r="W29" s="1095"/>
      <c r="X29" s="1095"/>
      <c r="Y29" s="1095"/>
      <c r="Z29" s="1095"/>
      <c r="AA29" s="1095">
        <v>13</v>
      </c>
      <c r="AB29" s="1095"/>
      <c r="AC29" s="1095"/>
      <c r="AD29" s="1095"/>
      <c r="AE29" s="1096"/>
      <c r="AF29" s="1070">
        <v>13</v>
      </c>
      <c r="AG29" s="1071"/>
      <c r="AH29" s="1071"/>
      <c r="AI29" s="1071"/>
      <c r="AJ29" s="1072"/>
      <c r="AK29" s="1031">
        <v>724</v>
      </c>
      <c r="AL29" s="1022"/>
      <c r="AM29" s="1022"/>
      <c r="AN29" s="1022"/>
      <c r="AO29" s="1022"/>
      <c r="AP29" s="1022" t="s">
        <v>594</v>
      </c>
      <c r="AQ29" s="1022"/>
      <c r="AR29" s="1022"/>
      <c r="AS29" s="1022"/>
      <c r="AT29" s="1022"/>
      <c r="AU29" s="1022" t="s">
        <v>594</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401</v>
      </c>
      <c r="C30" s="1089"/>
      <c r="D30" s="1089"/>
      <c r="E30" s="1089"/>
      <c r="F30" s="1089"/>
      <c r="G30" s="1089"/>
      <c r="H30" s="1089"/>
      <c r="I30" s="1089"/>
      <c r="J30" s="1089"/>
      <c r="K30" s="1089"/>
      <c r="L30" s="1089"/>
      <c r="M30" s="1089"/>
      <c r="N30" s="1089"/>
      <c r="O30" s="1089"/>
      <c r="P30" s="1090"/>
      <c r="Q30" s="1094">
        <v>404</v>
      </c>
      <c r="R30" s="1095"/>
      <c r="S30" s="1095"/>
      <c r="T30" s="1095"/>
      <c r="U30" s="1095"/>
      <c r="V30" s="1095">
        <v>402</v>
      </c>
      <c r="W30" s="1095"/>
      <c r="X30" s="1095"/>
      <c r="Y30" s="1095"/>
      <c r="Z30" s="1095"/>
      <c r="AA30" s="1095">
        <v>1</v>
      </c>
      <c r="AB30" s="1095"/>
      <c r="AC30" s="1095"/>
      <c r="AD30" s="1095"/>
      <c r="AE30" s="1096"/>
      <c r="AF30" s="1070">
        <v>1</v>
      </c>
      <c r="AG30" s="1071"/>
      <c r="AH30" s="1071"/>
      <c r="AI30" s="1071"/>
      <c r="AJ30" s="1072"/>
      <c r="AK30" s="1031">
        <v>142</v>
      </c>
      <c r="AL30" s="1022"/>
      <c r="AM30" s="1022"/>
      <c r="AN30" s="1022"/>
      <c r="AO30" s="1022"/>
      <c r="AP30" s="1022" t="s">
        <v>594</v>
      </c>
      <c r="AQ30" s="1022"/>
      <c r="AR30" s="1022"/>
      <c r="AS30" s="1022"/>
      <c r="AT30" s="1022"/>
      <c r="AU30" s="1022" t="s">
        <v>594</v>
      </c>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402</v>
      </c>
      <c r="C31" s="1089"/>
      <c r="D31" s="1089"/>
      <c r="E31" s="1089"/>
      <c r="F31" s="1089"/>
      <c r="G31" s="1089"/>
      <c r="H31" s="1089"/>
      <c r="I31" s="1089"/>
      <c r="J31" s="1089"/>
      <c r="K31" s="1089"/>
      <c r="L31" s="1089"/>
      <c r="M31" s="1089"/>
      <c r="N31" s="1089"/>
      <c r="O31" s="1089"/>
      <c r="P31" s="1090"/>
      <c r="Q31" s="1094">
        <v>1509</v>
      </c>
      <c r="R31" s="1095"/>
      <c r="S31" s="1095"/>
      <c r="T31" s="1095"/>
      <c r="U31" s="1095"/>
      <c r="V31" s="1095">
        <v>1413</v>
      </c>
      <c r="W31" s="1095"/>
      <c r="X31" s="1095"/>
      <c r="Y31" s="1095"/>
      <c r="Z31" s="1095"/>
      <c r="AA31" s="1095">
        <v>96</v>
      </c>
      <c r="AB31" s="1095"/>
      <c r="AC31" s="1095"/>
      <c r="AD31" s="1095"/>
      <c r="AE31" s="1096"/>
      <c r="AF31" s="1070">
        <v>1289</v>
      </c>
      <c r="AG31" s="1071"/>
      <c r="AH31" s="1071"/>
      <c r="AI31" s="1071"/>
      <c r="AJ31" s="1072"/>
      <c r="AK31" s="1031" t="s">
        <v>594</v>
      </c>
      <c r="AL31" s="1022"/>
      <c r="AM31" s="1022"/>
      <c r="AN31" s="1022"/>
      <c r="AO31" s="1022"/>
      <c r="AP31" s="1022" t="s">
        <v>594</v>
      </c>
      <c r="AQ31" s="1022"/>
      <c r="AR31" s="1022"/>
      <c r="AS31" s="1022"/>
      <c r="AT31" s="1022"/>
      <c r="AU31" s="1022" t="s">
        <v>594</v>
      </c>
      <c r="AV31" s="1022"/>
      <c r="AW31" s="1022"/>
      <c r="AX31" s="1022"/>
      <c r="AY31" s="1022"/>
      <c r="AZ31" s="1093"/>
      <c r="BA31" s="1093"/>
      <c r="BB31" s="1093"/>
      <c r="BC31" s="1093"/>
      <c r="BD31" s="1093"/>
      <c r="BE31" s="1083" t="s">
        <v>403</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404</v>
      </c>
      <c r="C32" s="1089"/>
      <c r="D32" s="1089"/>
      <c r="E32" s="1089"/>
      <c r="F32" s="1089"/>
      <c r="G32" s="1089"/>
      <c r="H32" s="1089"/>
      <c r="I32" s="1089"/>
      <c r="J32" s="1089"/>
      <c r="K32" s="1089"/>
      <c r="L32" s="1089"/>
      <c r="M32" s="1089"/>
      <c r="N32" s="1089"/>
      <c r="O32" s="1089"/>
      <c r="P32" s="1090"/>
      <c r="Q32" s="1094">
        <v>858</v>
      </c>
      <c r="R32" s="1095"/>
      <c r="S32" s="1095"/>
      <c r="T32" s="1095"/>
      <c r="U32" s="1095"/>
      <c r="V32" s="1095">
        <v>942</v>
      </c>
      <c r="W32" s="1095"/>
      <c r="X32" s="1095"/>
      <c r="Y32" s="1095"/>
      <c r="Z32" s="1095"/>
      <c r="AA32" s="1095">
        <v>-84</v>
      </c>
      <c r="AB32" s="1095"/>
      <c r="AC32" s="1095"/>
      <c r="AD32" s="1095"/>
      <c r="AE32" s="1096"/>
      <c r="AF32" s="1070" t="s">
        <v>127</v>
      </c>
      <c r="AG32" s="1071"/>
      <c r="AH32" s="1071"/>
      <c r="AI32" s="1071"/>
      <c r="AJ32" s="1072"/>
      <c r="AK32" s="1031">
        <v>277</v>
      </c>
      <c r="AL32" s="1022"/>
      <c r="AM32" s="1022"/>
      <c r="AN32" s="1022"/>
      <c r="AO32" s="1022"/>
      <c r="AP32" s="1022">
        <v>4654</v>
      </c>
      <c r="AQ32" s="1022"/>
      <c r="AR32" s="1022"/>
      <c r="AS32" s="1022"/>
      <c r="AT32" s="1022"/>
      <c r="AU32" s="1022">
        <v>2462</v>
      </c>
      <c r="AV32" s="1022"/>
      <c r="AW32" s="1022"/>
      <c r="AX32" s="1022"/>
      <c r="AY32" s="1022"/>
      <c r="AZ32" s="1093"/>
      <c r="BA32" s="1093"/>
      <c r="BB32" s="1093"/>
      <c r="BC32" s="1093"/>
      <c r="BD32" s="1093"/>
      <c r="BE32" s="1083" t="s">
        <v>405</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406</v>
      </c>
      <c r="C33" s="1089"/>
      <c r="D33" s="1089"/>
      <c r="E33" s="1089"/>
      <c r="F33" s="1089"/>
      <c r="G33" s="1089"/>
      <c r="H33" s="1089"/>
      <c r="I33" s="1089"/>
      <c r="J33" s="1089"/>
      <c r="K33" s="1089"/>
      <c r="L33" s="1089"/>
      <c r="M33" s="1089"/>
      <c r="N33" s="1089"/>
      <c r="O33" s="1089"/>
      <c r="P33" s="1090"/>
      <c r="Q33" s="1094">
        <v>347</v>
      </c>
      <c r="R33" s="1095"/>
      <c r="S33" s="1095"/>
      <c r="T33" s="1095"/>
      <c r="U33" s="1095"/>
      <c r="V33" s="1095">
        <v>343</v>
      </c>
      <c r="W33" s="1095"/>
      <c r="X33" s="1095"/>
      <c r="Y33" s="1095"/>
      <c r="Z33" s="1095"/>
      <c r="AA33" s="1095">
        <v>5</v>
      </c>
      <c r="AB33" s="1095"/>
      <c r="AC33" s="1095"/>
      <c r="AD33" s="1095"/>
      <c r="AE33" s="1096"/>
      <c r="AF33" s="1070">
        <v>5</v>
      </c>
      <c r="AG33" s="1071"/>
      <c r="AH33" s="1071"/>
      <c r="AI33" s="1071"/>
      <c r="AJ33" s="1072"/>
      <c r="AK33" s="1031">
        <v>24</v>
      </c>
      <c r="AL33" s="1022"/>
      <c r="AM33" s="1022"/>
      <c r="AN33" s="1022"/>
      <c r="AO33" s="1022"/>
      <c r="AP33" s="1032" t="s">
        <v>594</v>
      </c>
      <c r="AQ33" s="1030"/>
      <c r="AR33" s="1030"/>
      <c r="AS33" s="1030"/>
      <c r="AT33" s="1031"/>
      <c r="AU33" s="1022" t="s">
        <v>594</v>
      </c>
      <c r="AV33" s="1022"/>
      <c r="AW33" s="1022"/>
      <c r="AX33" s="1022"/>
      <c r="AY33" s="1022"/>
      <c r="AZ33" s="1093"/>
      <c r="BA33" s="1093"/>
      <c r="BB33" s="1093"/>
      <c r="BC33" s="1093"/>
      <c r="BD33" s="1093"/>
      <c r="BE33" s="1083" t="s">
        <v>407</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408</v>
      </c>
      <c r="C34" s="1089"/>
      <c r="D34" s="1089"/>
      <c r="E34" s="1089"/>
      <c r="F34" s="1089"/>
      <c r="G34" s="1089"/>
      <c r="H34" s="1089"/>
      <c r="I34" s="1089"/>
      <c r="J34" s="1089"/>
      <c r="K34" s="1089"/>
      <c r="L34" s="1089"/>
      <c r="M34" s="1089"/>
      <c r="N34" s="1089"/>
      <c r="O34" s="1089"/>
      <c r="P34" s="1090"/>
      <c r="Q34" s="1094">
        <v>25</v>
      </c>
      <c r="R34" s="1095"/>
      <c r="S34" s="1095"/>
      <c r="T34" s="1095"/>
      <c r="U34" s="1095"/>
      <c r="V34" s="1095">
        <v>15</v>
      </c>
      <c r="W34" s="1095"/>
      <c r="X34" s="1095"/>
      <c r="Y34" s="1095"/>
      <c r="Z34" s="1095"/>
      <c r="AA34" s="1095">
        <v>10</v>
      </c>
      <c r="AB34" s="1095"/>
      <c r="AC34" s="1095"/>
      <c r="AD34" s="1095"/>
      <c r="AE34" s="1096"/>
      <c r="AF34" s="1070">
        <v>10</v>
      </c>
      <c r="AG34" s="1071"/>
      <c r="AH34" s="1071"/>
      <c r="AI34" s="1071"/>
      <c r="AJ34" s="1072"/>
      <c r="AK34" s="1031" t="s">
        <v>594</v>
      </c>
      <c r="AL34" s="1022"/>
      <c r="AM34" s="1022"/>
      <c r="AN34" s="1022"/>
      <c r="AO34" s="1022"/>
      <c r="AP34" s="1032" t="s">
        <v>594</v>
      </c>
      <c r="AQ34" s="1030"/>
      <c r="AR34" s="1030"/>
      <c r="AS34" s="1030"/>
      <c r="AT34" s="1031"/>
      <c r="AU34" s="1022" t="s">
        <v>594</v>
      </c>
      <c r="AV34" s="1022"/>
      <c r="AW34" s="1022"/>
      <c r="AX34" s="1022"/>
      <c r="AY34" s="1022"/>
      <c r="AZ34" s="1093"/>
      <c r="BA34" s="1093"/>
      <c r="BB34" s="1093"/>
      <c r="BC34" s="1093"/>
      <c r="BD34" s="1093"/>
      <c r="BE34" s="1083" t="s">
        <v>409</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410</v>
      </c>
      <c r="C35" s="1089"/>
      <c r="D35" s="1089"/>
      <c r="E35" s="1089"/>
      <c r="F35" s="1089"/>
      <c r="G35" s="1089"/>
      <c r="H35" s="1089"/>
      <c r="I35" s="1089"/>
      <c r="J35" s="1089"/>
      <c r="K35" s="1089"/>
      <c r="L35" s="1089"/>
      <c r="M35" s="1089"/>
      <c r="N35" s="1089"/>
      <c r="O35" s="1089"/>
      <c r="P35" s="1090"/>
      <c r="Q35" s="1094">
        <v>12</v>
      </c>
      <c r="R35" s="1095"/>
      <c r="S35" s="1095"/>
      <c r="T35" s="1095"/>
      <c r="U35" s="1095"/>
      <c r="V35" s="1095">
        <v>1</v>
      </c>
      <c r="W35" s="1095"/>
      <c r="X35" s="1095"/>
      <c r="Y35" s="1095"/>
      <c r="Z35" s="1095"/>
      <c r="AA35" s="1095">
        <v>11</v>
      </c>
      <c r="AB35" s="1095"/>
      <c r="AC35" s="1095"/>
      <c r="AD35" s="1095"/>
      <c r="AE35" s="1096"/>
      <c r="AF35" s="1070">
        <v>13</v>
      </c>
      <c r="AG35" s="1071"/>
      <c r="AH35" s="1071"/>
      <c r="AI35" s="1071"/>
      <c r="AJ35" s="1072"/>
      <c r="AK35" s="1031">
        <v>26</v>
      </c>
      <c r="AL35" s="1022"/>
      <c r="AM35" s="1022"/>
      <c r="AN35" s="1022"/>
      <c r="AO35" s="1022"/>
      <c r="AP35" s="1032" t="s">
        <v>594</v>
      </c>
      <c r="AQ35" s="1030"/>
      <c r="AR35" s="1030"/>
      <c r="AS35" s="1030"/>
      <c r="AT35" s="1031"/>
      <c r="AU35" s="1022" t="s">
        <v>594</v>
      </c>
      <c r="AV35" s="1022"/>
      <c r="AW35" s="1022"/>
      <c r="AX35" s="1022"/>
      <c r="AY35" s="1022"/>
      <c r="AZ35" s="1093"/>
      <c r="BA35" s="1093"/>
      <c r="BB35" s="1093"/>
      <c r="BC35" s="1093"/>
      <c r="BD35" s="1093"/>
      <c r="BE35" s="1083" t="s">
        <v>411</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412</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386</v>
      </c>
      <c r="B63" s="995" t="s">
        <v>413</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1572</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127</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415</v>
      </c>
      <c r="B66" s="1047"/>
      <c r="C66" s="1047"/>
      <c r="D66" s="1047"/>
      <c r="E66" s="1047"/>
      <c r="F66" s="1047"/>
      <c r="G66" s="1047"/>
      <c r="H66" s="1047"/>
      <c r="I66" s="1047"/>
      <c r="J66" s="1047"/>
      <c r="K66" s="1047"/>
      <c r="L66" s="1047"/>
      <c r="M66" s="1047"/>
      <c r="N66" s="1047"/>
      <c r="O66" s="1047"/>
      <c r="P66" s="1048"/>
      <c r="Q66" s="1052" t="s">
        <v>416</v>
      </c>
      <c r="R66" s="1053"/>
      <c r="S66" s="1053"/>
      <c r="T66" s="1053"/>
      <c r="U66" s="1054"/>
      <c r="V66" s="1052" t="s">
        <v>417</v>
      </c>
      <c r="W66" s="1053"/>
      <c r="X66" s="1053"/>
      <c r="Y66" s="1053"/>
      <c r="Z66" s="1054"/>
      <c r="AA66" s="1052" t="s">
        <v>418</v>
      </c>
      <c r="AB66" s="1053"/>
      <c r="AC66" s="1053"/>
      <c r="AD66" s="1053"/>
      <c r="AE66" s="1054"/>
      <c r="AF66" s="1058" t="s">
        <v>419</v>
      </c>
      <c r="AG66" s="1059"/>
      <c r="AH66" s="1059"/>
      <c r="AI66" s="1059"/>
      <c r="AJ66" s="1060"/>
      <c r="AK66" s="1052" t="s">
        <v>395</v>
      </c>
      <c r="AL66" s="1047"/>
      <c r="AM66" s="1047"/>
      <c r="AN66" s="1047"/>
      <c r="AO66" s="1048"/>
      <c r="AP66" s="1052" t="s">
        <v>420</v>
      </c>
      <c r="AQ66" s="1053"/>
      <c r="AR66" s="1053"/>
      <c r="AS66" s="1053"/>
      <c r="AT66" s="1054"/>
      <c r="AU66" s="1052" t="s">
        <v>421</v>
      </c>
      <c r="AV66" s="1053"/>
      <c r="AW66" s="1053"/>
      <c r="AX66" s="1053"/>
      <c r="AY66" s="1054"/>
      <c r="AZ66" s="1052" t="s">
        <v>372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595</v>
      </c>
      <c r="C68" s="1037"/>
      <c r="D68" s="1037"/>
      <c r="E68" s="1037"/>
      <c r="F68" s="1037"/>
      <c r="G68" s="1037"/>
      <c r="H68" s="1037"/>
      <c r="I68" s="1037"/>
      <c r="J68" s="1037"/>
      <c r="K68" s="1037"/>
      <c r="L68" s="1037"/>
      <c r="M68" s="1037"/>
      <c r="N68" s="1037"/>
      <c r="O68" s="1037"/>
      <c r="P68" s="1038"/>
      <c r="Q68" s="1039">
        <v>83</v>
      </c>
      <c r="R68" s="1033"/>
      <c r="S68" s="1033"/>
      <c r="T68" s="1033"/>
      <c r="U68" s="1033"/>
      <c r="V68" s="1033">
        <v>78</v>
      </c>
      <c r="W68" s="1033"/>
      <c r="X68" s="1033"/>
      <c r="Y68" s="1033"/>
      <c r="Z68" s="1033"/>
      <c r="AA68" s="1033">
        <v>5</v>
      </c>
      <c r="AB68" s="1033"/>
      <c r="AC68" s="1033"/>
      <c r="AD68" s="1033"/>
      <c r="AE68" s="1033"/>
      <c r="AF68" s="1033">
        <v>5</v>
      </c>
      <c r="AG68" s="1033"/>
      <c r="AH68" s="1033"/>
      <c r="AI68" s="1033"/>
      <c r="AJ68" s="1033"/>
      <c r="AK68" s="1033">
        <v>3</v>
      </c>
      <c r="AL68" s="1033"/>
      <c r="AM68" s="1033"/>
      <c r="AN68" s="1033"/>
      <c r="AO68" s="1033"/>
      <c r="AP68" s="1033" t="s">
        <v>594</v>
      </c>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596</v>
      </c>
      <c r="C69" s="1026"/>
      <c r="D69" s="1026"/>
      <c r="E69" s="1026"/>
      <c r="F69" s="1026"/>
      <c r="G69" s="1026"/>
      <c r="H69" s="1026"/>
      <c r="I69" s="1026"/>
      <c r="J69" s="1026"/>
      <c r="K69" s="1026"/>
      <c r="L69" s="1026"/>
      <c r="M69" s="1026"/>
      <c r="N69" s="1026"/>
      <c r="O69" s="1026"/>
      <c r="P69" s="1027"/>
      <c r="Q69" s="1028">
        <v>7</v>
      </c>
      <c r="R69" s="1022"/>
      <c r="S69" s="1022"/>
      <c r="T69" s="1022"/>
      <c r="U69" s="1022"/>
      <c r="V69" s="1022">
        <v>7</v>
      </c>
      <c r="W69" s="1022"/>
      <c r="X69" s="1022"/>
      <c r="Y69" s="1022"/>
      <c r="Z69" s="1022"/>
      <c r="AA69" s="1022">
        <v>1</v>
      </c>
      <c r="AB69" s="1022"/>
      <c r="AC69" s="1022"/>
      <c r="AD69" s="1022"/>
      <c r="AE69" s="1022"/>
      <c r="AF69" s="1022">
        <v>1</v>
      </c>
      <c r="AG69" s="1022"/>
      <c r="AH69" s="1022"/>
      <c r="AI69" s="1022"/>
      <c r="AJ69" s="1022"/>
      <c r="AK69" s="1022">
        <v>3</v>
      </c>
      <c r="AL69" s="1022"/>
      <c r="AM69" s="1022"/>
      <c r="AN69" s="1022"/>
      <c r="AO69" s="1022"/>
      <c r="AP69" s="1022" t="s">
        <v>594</v>
      </c>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597</v>
      </c>
      <c r="C70" s="1026"/>
      <c r="D70" s="1026"/>
      <c r="E70" s="1026"/>
      <c r="F70" s="1026"/>
      <c r="G70" s="1026"/>
      <c r="H70" s="1026"/>
      <c r="I70" s="1026"/>
      <c r="J70" s="1026"/>
      <c r="K70" s="1026"/>
      <c r="L70" s="1026"/>
      <c r="M70" s="1026"/>
      <c r="N70" s="1026"/>
      <c r="O70" s="1026"/>
      <c r="P70" s="1027"/>
      <c r="Q70" s="1028">
        <v>152</v>
      </c>
      <c r="R70" s="1022"/>
      <c r="S70" s="1022"/>
      <c r="T70" s="1022"/>
      <c r="U70" s="1022"/>
      <c r="V70" s="1022">
        <v>129</v>
      </c>
      <c r="W70" s="1022"/>
      <c r="X70" s="1022"/>
      <c r="Y70" s="1022"/>
      <c r="Z70" s="1022"/>
      <c r="AA70" s="1022">
        <v>23</v>
      </c>
      <c r="AB70" s="1022"/>
      <c r="AC70" s="1022"/>
      <c r="AD70" s="1022"/>
      <c r="AE70" s="1022"/>
      <c r="AF70" s="1022">
        <v>9</v>
      </c>
      <c r="AG70" s="1022"/>
      <c r="AH70" s="1022"/>
      <c r="AI70" s="1022"/>
      <c r="AJ70" s="1022"/>
      <c r="AK70" s="1022" t="s">
        <v>594</v>
      </c>
      <c r="AL70" s="1022"/>
      <c r="AM70" s="1022"/>
      <c r="AN70" s="1022"/>
      <c r="AO70" s="1022"/>
      <c r="AP70" s="1022" t="s">
        <v>594</v>
      </c>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598</v>
      </c>
      <c r="C71" s="1026"/>
      <c r="D71" s="1026"/>
      <c r="E71" s="1026"/>
      <c r="F71" s="1026"/>
      <c r="G71" s="1026"/>
      <c r="H71" s="1026"/>
      <c r="I71" s="1026"/>
      <c r="J71" s="1026"/>
      <c r="K71" s="1026"/>
      <c r="L71" s="1026"/>
      <c r="M71" s="1026"/>
      <c r="N71" s="1026"/>
      <c r="O71" s="1026"/>
      <c r="P71" s="1027"/>
      <c r="Q71" s="1028">
        <v>262</v>
      </c>
      <c r="R71" s="1022"/>
      <c r="S71" s="1022"/>
      <c r="T71" s="1022"/>
      <c r="U71" s="1022"/>
      <c r="V71" s="1022">
        <v>253</v>
      </c>
      <c r="W71" s="1022"/>
      <c r="X71" s="1022"/>
      <c r="Y71" s="1022"/>
      <c r="Z71" s="1022"/>
      <c r="AA71" s="1022">
        <v>9</v>
      </c>
      <c r="AB71" s="1022"/>
      <c r="AC71" s="1022"/>
      <c r="AD71" s="1022"/>
      <c r="AE71" s="1022"/>
      <c r="AF71" s="1022">
        <v>9</v>
      </c>
      <c r="AG71" s="1022"/>
      <c r="AH71" s="1022"/>
      <c r="AI71" s="1022"/>
      <c r="AJ71" s="1022"/>
      <c r="AK71" s="1022" t="s">
        <v>594</v>
      </c>
      <c r="AL71" s="1022"/>
      <c r="AM71" s="1022"/>
      <c r="AN71" s="1022"/>
      <c r="AO71" s="1022"/>
      <c r="AP71" s="1022">
        <v>1071</v>
      </c>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599</v>
      </c>
      <c r="C72" s="1026"/>
      <c r="D72" s="1026"/>
      <c r="E72" s="1026"/>
      <c r="F72" s="1026"/>
      <c r="G72" s="1026"/>
      <c r="H72" s="1026"/>
      <c r="I72" s="1026"/>
      <c r="J72" s="1026"/>
      <c r="K72" s="1026"/>
      <c r="L72" s="1026"/>
      <c r="M72" s="1026"/>
      <c r="N72" s="1026"/>
      <c r="O72" s="1026"/>
      <c r="P72" s="1027"/>
      <c r="Q72" s="1028">
        <v>1525</v>
      </c>
      <c r="R72" s="1022"/>
      <c r="S72" s="1022"/>
      <c r="T72" s="1022"/>
      <c r="U72" s="1022"/>
      <c r="V72" s="1022">
        <v>1483</v>
      </c>
      <c r="W72" s="1022"/>
      <c r="X72" s="1022"/>
      <c r="Y72" s="1022"/>
      <c r="Z72" s="1022"/>
      <c r="AA72" s="1022">
        <v>42</v>
      </c>
      <c r="AB72" s="1022"/>
      <c r="AC72" s="1022"/>
      <c r="AD72" s="1022"/>
      <c r="AE72" s="1022"/>
      <c r="AF72" s="1022">
        <v>16</v>
      </c>
      <c r="AG72" s="1022"/>
      <c r="AH72" s="1022"/>
      <c r="AI72" s="1022"/>
      <c r="AJ72" s="1022"/>
      <c r="AK72" s="1022">
        <v>48</v>
      </c>
      <c r="AL72" s="1022"/>
      <c r="AM72" s="1022"/>
      <c r="AN72" s="1022"/>
      <c r="AO72" s="1022"/>
      <c r="AP72" s="1022">
        <v>707</v>
      </c>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600</v>
      </c>
      <c r="C73" s="1026"/>
      <c r="D73" s="1026"/>
      <c r="E73" s="1026"/>
      <c r="F73" s="1026"/>
      <c r="G73" s="1026"/>
      <c r="H73" s="1026"/>
      <c r="I73" s="1026"/>
      <c r="J73" s="1026"/>
      <c r="K73" s="1026"/>
      <c r="L73" s="1026"/>
      <c r="M73" s="1026"/>
      <c r="N73" s="1026"/>
      <c r="O73" s="1026"/>
      <c r="P73" s="1027"/>
      <c r="Q73" s="1028">
        <v>18</v>
      </c>
      <c r="R73" s="1022"/>
      <c r="S73" s="1022"/>
      <c r="T73" s="1022"/>
      <c r="U73" s="1022"/>
      <c r="V73" s="1022">
        <v>18</v>
      </c>
      <c r="W73" s="1022"/>
      <c r="X73" s="1022"/>
      <c r="Y73" s="1022"/>
      <c r="Z73" s="1022"/>
      <c r="AA73" s="1022" t="s">
        <v>614</v>
      </c>
      <c r="AB73" s="1022"/>
      <c r="AC73" s="1022"/>
      <c r="AD73" s="1022"/>
      <c r="AE73" s="1022"/>
      <c r="AF73" s="1022">
        <v>0</v>
      </c>
      <c r="AG73" s="1022"/>
      <c r="AH73" s="1022"/>
      <c r="AI73" s="1022"/>
      <c r="AJ73" s="1022"/>
      <c r="AK73" s="1022">
        <v>18</v>
      </c>
      <c r="AL73" s="1022"/>
      <c r="AM73" s="1022"/>
      <c r="AN73" s="1022"/>
      <c r="AO73" s="1022"/>
      <c r="AP73" s="1022">
        <v>89</v>
      </c>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601</v>
      </c>
      <c r="C74" s="1026"/>
      <c r="D74" s="1026"/>
      <c r="E74" s="1026"/>
      <c r="F74" s="1026"/>
      <c r="G74" s="1026"/>
      <c r="H74" s="1026"/>
      <c r="I74" s="1026"/>
      <c r="J74" s="1026"/>
      <c r="K74" s="1026"/>
      <c r="L74" s="1026"/>
      <c r="M74" s="1026"/>
      <c r="N74" s="1026"/>
      <c r="O74" s="1026"/>
      <c r="P74" s="1027"/>
      <c r="Q74" s="1028">
        <v>1206</v>
      </c>
      <c r="R74" s="1022"/>
      <c r="S74" s="1022"/>
      <c r="T74" s="1022"/>
      <c r="U74" s="1022"/>
      <c r="V74" s="1022">
        <v>1166</v>
      </c>
      <c r="W74" s="1022"/>
      <c r="X74" s="1022"/>
      <c r="Y74" s="1022"/>
      <c r="Z74" s="1022"/>
      <c r="AA74" s="1022">
        <v>41</v>
      </c>
      <c r="AB74" s="1022"/>
      <c r="AC74" s="1022"/>
      <c r="AD74" s="1022"/>
      <c r="AE74" s="1022"/>
      <c r="AF74" s="1022">
        <v>41</v>
      </c>
      <c r="AG74" s="1022"/>
      <c r="AH74" s="1022"/>
      <c r="AI74" s="1022"/>
      <c r="AJ74" s="1022"/>
      <c r="AK74" s="1022">
        <v>65</v>
      </c>
      <c r="AL74" s="1022"/>
      <c r="AM74" s="1022"/>
      <c r="AN74" s="1022"/>
      <c r="AO74" s="1022"/>
      <c r="AP74" s="1022">
        <v>1142</v>
      </c>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602</v>
      </c>
      <c r="C75" s="1026"/>
      <c r="D75" s="1026"/>
      <c r="E75" s="1026"/>
      <c r="F75" s="1026"/>
      <c r="G75" s="1026"/>
      <c r="H75" s="1026"/>
      <c r="I75" s="1026"/>
      <c r="J75" s="1026"/>
      <c r="K75" s="1026"/>
      <c r="L75" s="1026"/>
      <c r="M75" s="1026"/>
      <c r="N75" s="1026"/>
      <c r="O75" s="1026"/>
      <c r="P75" s="1027"/>
      <c r="Q75" s="1029">
        <v>292</v>
      </c>
      <c r="R75" s="1030"/>
      <c r="S75" s="1030"/>
      <c r="T75" s="1030"/>
      <c r="U75" s="1031"/>
      <c r="V75" s="1032">
        <v>261</v>
      </c>
      <c r="W75" s="1030"/>
      <c r="X75" s="1030"/>
      <c r="Y75" s="1030"/>
      <c r="Z75" s="1031"/>
      <c r="AA75" s="1032">
        <v>32</v>
      </c>
      <c r="AB75" s="1030"/>
      <c r="AC75" s="1030"/>
      <c r="AD75" s="1030"/>
      <c r="AE75" s="1031"/>
      <c r="AF75" s="1032">
        <v>32</v>
      </c>
      <c r="AG75" s="1030"/>
      <c r="AH75" s="1030"/>
      <c r="AI75" s="1030"/>
      <c r="AJ75" s="1031"/>
      <c r="AK75" s="1032" t="s">
        <v>594</v>
      </c>
      <c r="AL75" s="1030"/>
      <c r="AM75" s="1030"/>
      <c r="AN75" s="1030"/>
      <c r="AO75" s="1031"/>
      <c r="AP75" s="1032" t="s">
        <v>594</v>
      </c>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603</v>
      </c>
      <c r="C76" s="1026"/>
      <c r="D76" s="1026"/>
      <c r="E76" s="1026"/>
      <c r="F76" s="1026"/>
      <c r="G76" s="1026"/>
      <c r="H76" s="1026"/>
      <c r="I76" s="1026"/>
      <c r="J76" s="1026"/>
      <c r="K76" s="1026"/>
      <c r="L76" s="1026"/>
      <c r="M76" s="1026"/>
      <c r="N76" s="1026"/>
      <c r="O76" s="1026"/>
      <c r="P76" s="1027"/>
      <c r="Q76" s="1029">
        <v>147007</v>
      </c>
      <c r="R76" s="1030"/>
      <c r="S76" s="1030"/>
      <c r="T76" s="1030"/>
      <c r="U76" s="1031"/>
      <c r="V76" s="1032">
        <v>142454</v>
      </c>
      <c r="W76" s="1030"/>
      <c r="X76" s="1030"/>
      <c r="Y76" s="1030"/>
      <c r="Z76" s="1031"/>
      <c r="AA76" s="1032">
        <v>4552</v>
      </c>
      <c r="AB76" s="1030"/>
      <c r="AC76" s="1030"/>
      <c r="AD76" s="1030"/>
      <c r="AE76" s="1031"/>
      <c r="AF76" s="1032">
        <v>4552</v>
      </c>
      <c r="AG76" s="1030"/>
      <c r="AH76" s="1030"/>
      <c r="AI76" s="1030"/>
      <c r="AJ76" s="1031"/>
      <c r="AK76" s="1032">
        <v>1023</v>
      </c>
      <c r="AL76" s="1030"/>
      <c r="AM76" s="1030"/>
      <c r="AN76" s="1030"/>
      <c r="AO76" s="1031"/>
      <c r="AP76" s="1032" t="s">
        <v>594</v>
      </c>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604</v>
      </c>
      <c r="C77" s="1026"/>
      <c r="D77" s="1026"/>
      <c r="E77" s="1026"/>
      <c r="F77" s="1026"/>
      <c r="G77" s="1026"/>
      <c r="H77" s="1026"/>
      <c r="I77" s="1026"/>
      <c r="J77" s="1026"/>
      <c r="K77" s="1026"/>
      <c r="L77" s="1026"/>
      <c r="M77" s="1026"/>
      <c r="N77" s="1026"/>
      <c r="O77" s="1026"/>
      <c r="P77" s="1027"/>
      <c r="Q77" s="1029">
        <v>9239</v>
      </c>
      <c r="R77" s="1030"/>
      <c r="S77" s="1030"/>
      <c r="T77" s="1030"/>
      <c r="U77" s="1031"/>
      <c r="V77" s="1032">
        <v>8266</v>
      </c>
      <c r="W77" s="1030"/>
      <c r="X77" s="1030"/>
      <c r="Y77" s="1030"/>
      <c r="Z77" s="1031"/>
      <c r="AA77" s="1032">
        <v>973</v>
      </c>
      <c r="AB77" s="1030"/>
      <c r="AC77" s="1030"/>
      <c r="AD77" s="1030"/>
      <c r="AE77" s="1031"/>
      <c r="AF77" s="1032">
        <v>973</v>
      </c>
      <c r="AG77" s="1030"/>
      <c r="AH77" s="1030"/>
      <c r="AI77" s="1030"/>
      <c r="AJ77" s="1031"/>
      <c r="AK77" s="1032">
        <v>3</v>
      </c>
      <c r="AL77" s="1030"/>
      <c r="AM77" s="1030"/>
      <c r="AN77" s="1030"/>
      <c r="AO77" s="1031"/>
      <c r="AP77" s="1032" t="s">
        <v>594</v>
      </c>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605</v>
      </c>
      <c r="C78" s="1026"/>
      <c r="D78" s="1026"/>
      <c r="E78" s="1026"/>
      <c r="F78" s="1026"/>
      <c r="G78" s="1026"/>
      <c r="H78" s="1026"/>
      <c r="I78" s="1026"/>
      <c r="J78" s="1026"/>
      <c r="K78" s="1026"/>
      <c r="L78" s="1026"/>
      <c r="M78" s="1026"/>
      <c r="N78" s="1026"/>
      <c r="O78" s="1026"/>
      <c r="P78" s="1027"/>
      <c r="Q78" s="1028">
        <v>211</v>
      </c>
      <c r="R78" s="1022"/>
      <c r="S78" s="1022"/>
      <c r="T78" s="1022"/>
      <c r="U78" s="1022"/>
      <c r="V78" s="1022">
        <v>200</v>
      </c>
      <c r="W78" s="1022"/>
      <c r="X78" s="1022"/>
      <c r="Y78" s="1022"/>
      <c r="Z78" s="1022"/>
      <c r="AA78" s="1022">
        <v>11</v>
      </c>
      <c r="AB78" s="1022"/>
      <c r="AC78" s="1022"/>
      <c r="AD78" s="1022"/>
      <c r="AE78" s="1022"/>
      <c r="AF78" s="1022">
        <v>11</v>
      </c>
      <c r="AG78" s="1022"/>
      <c r="AH78" s="1022"/>
      <c r="AI78" s="1022"/>
      <c r="AJ78" s="1022"/>
      <c r="AK78" s="1022" t="s">
        <v>614</v>
      </c>
      <c r="AL78" s="1022"/>
      <c r="AM78" s="1022"/>
      <c r="AN78" s="1022"/>
      <c r="AO78" s="1022"/>
      <c r="AP78" s="1022" t="s">
        <v>594</v>
      </c>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386</v>
      </c>
      <c r="B88" s="995" t="s">
        <v>422</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995" t="s">
        <v>423</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424</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425</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428</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429</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430</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431</v>
      </c>
      <c r="AB109" s="945"/>
      <c r="AC109" s="945"/>
      <c r="AD109" s="945"/>
      <c r="AE109" s="946"/>
      <c r="AF109" s="947" t="s">
        <v>304</v>
      </c>
      <c r="AG109" s="945"/>
      <c r="AH109" s="945"/>
      <c r="AI109" s="945"/>
      <c r="AJ109" s="946"/>
      <c r="AK109" s="947" t="s">
        <v>303</v>
      </c>
      <c r="AL109" s="945"/>
      <c r="AM109" s="945"/>
      <c r="AN109" s="945"/>
      <c r="AO109" s="946"/>
      <c r="AP109" s="947" t="s">
        <v>432</v>
      </c>
      <c r="AQ109" s="945"/>
      <c r="AR109" s="945"/>
      <c r="AS109" s="945"/>
      <c r="AT109" s="976"/>
      <c r="AU109" s="944" t="s">
        <v>430</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431</v>
      </c>
      <c r="BR109" s="945"/>
      <c r="BS109" s="945"/>
      <c r="BT109" s="945"/>
      <c r="BU109" s="946"/>
      <c r="BV109" s="947" t="s">
        <v>304</v>
      </c>
      <c r="BW109" s="945"/>
      <c r="BX109" s="945"/>
      <c r="BY109" s="945"/>
      <c r="BZ109" s="946"/>
      <c r="CA109" s="947" t="s">
        <v>303</v>
      </c>
      <c r="CB109" s="945"/>
      <c r="CC109" s="945"/>
      <c r="CD109" s="945"/>
      <c r="CE109" s="946"/>
      <c r="CF109" s="983" t="s">
        <v>432</v>
      </c>
      <c r="CG109" s="983"/>
      <c r="CH109" s="983"/>
      <c r="CI109" s="983"/>
      <c r="CJ109" s="983"/>
      <c r="CK109" s="947" t="s">
        <v>433</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431</v>
      </c>
      <c r="DH109" s="945"/>
      <c r="DI109" s="945"/>
      <c r="DJ109" s="945"/>
      <c r="DK109" s="946"/>
      <c r="DL109" s="947" t="s">
        <v>304</v>
      </c>
      <c r="DM109" s="945"/>
      <c r="DN109" s="945"/>
      <c r="DO109" s="945"/>
      <c r="DP109" s="946"/>
      <c r="DQ109" s="947" t="s">
        <v>303</v>
      </c>
      <c r="DR109" s="945"/>
      <c r="DS109" s="945"/>
      <c r="DT109" s="945"/>
      <c r="DU109" s="946"/>
      <c r="DV109" s="947" t="s">
        <v>432</v>
      </c>
      <c r="DW109" s="945"/>
      <c r="DX109" s="945"/>
      <c r="DY109" s="945"/>
      <c r="DZ109" s="976"/>
    </row>
    <row r="110" spans="1:131" s="246" customFormat="1" ht="26.25" customHeight="1" x14ac:dyDescent="0.15">
      <c r="A110" s="847" t="s">
        <v>434</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2094027</v>
      </c>
      <c r="AB110" s="938"/>
      <c r="AC110" s="938"/>
      <c r="AD110" s="938"/>
      <c r="AE110" s="939"/>
      <c r="AF110" s="940">
        <v>2036976</v>
      </c>
      <c r="AG110" s="938"/>
      <c r="AH110" s="938"/>
      <c r="AI110" s="938"/>
      <c r="AJ110" s="939"/>
      <c r="AK110" s="940">
        <v>1973272</v>
      </c>
      <c r="AL110" s="938"/>
      <c r="AM110" s="938"/>
      <c r="AN110" s="938"/>
      <c r="AO110" s="939"/>
      <c r="AP110" s="941">
        <v>17.899999999999999</v>
      </c>
      <c r="AQ110" s="942"/>
      <c r="AR110" s="942"/>
      <c r="AS110" s="942"/>
      <c r="AT110" s="943"/>
      <c r="AU110" s="977" t="s">
        <v>73</v>
      </c>
      <c r="AV110" s="978"/>
      <c r="AW110" s="978"/>
      <c r="AX110" s="978"/>
      <c r="AY110" s="978"/>
      <c r="AZ110" s="903" t="s">
        <v>435</v>
      </c>
      <c r="BA110" s="848"/>
      <c r="BB110" s="848"/>
      <c r="BC110" s="848"/>
      <c r="BD110" s="848"/>
      <c r="BE110" s="848"/>
      <c r="BF110" s="848"/>
      <c r="BG110" s="848"/>
      <c r="BH110" s="848"/>
      <c r="BI110" s="848"/>
      <c r="BJ110" s="848"/>
      <c r="BK110" s="848"/>
      <c r="BL110" s="848"/>
      <c r="BM110" s="848"/>
      <c r="BN110" s="848"/>
      <c r="BO110" s="848"/>
      <c r="BP110" s="849"/>
      <c r="BQ110" s="904">
        <v>19350680</v>
      </c>
      <c r="BR110" s="885"/>
      <c r="BS110" s="885"/>
      <c r="BT110" s="885"/>
      <c r="BU110" s="885"/>
      <c r="BV110" s="885">
        <v>19026730</v>
      </c>
      <c r="BW110" s="885"/>
      <c r="BX110" s="885"/>
      <c r="BY110" s="885"/>
      <c r="BZ110" s="885"/>
      <c r="CA110" s="885">
        <v>18330956</v>
      </c>
      <c r="CB110" s="885"/>
      <c r="CC110" s="885"/>
      <c r="CD110" s="885"/>
      <c r="CE110" s="885"/>
      <c r="CF110" s="909">
        <v>166.3</v>
      </c>
      <c r="CG110" s="910"/>
      <c r="CH110" s="910"/>
      <c r="CI110" s="910"/>
      <c r="CJ110" s="910"/>
      <c r="CK110" s="973" t="s">
        <v>436</v>
      </c>
      <c r="CL110" s="859"/>
      <c r="CM110" s="934" t="s">
        <v>437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438</v>
      </c>
      <c r="DH110" s="885"/>
      <c r="DI110" s="885"/>
      <c r="DJ110" s="885"/>
      <c r="DK110" s="885"/>
      <c r="DL110" s="885" t="s">
        <v>439</v>
      </c>
      <c r="DM110" s="885"/>
      <c r="DN110" s="885"/>
      <c r="DO110" s="885"/>
      <c r="DP110" s="885"/>
      <c r="DQ110" s="885" t="s">
        <v>438</v>
      </c>
      <c r="DR110" s="885"/>
      <c r="DS110" s="885"/>
      <c r="DT110" s="885"/>
      <c r="DU110" s="885"/>
      <c r="DV110" s="886" t="s">
        <v>438</v>
      </c>
      <c r="DW110" s="886"/>
      <c r="DX110" s="886"/>
      <c r="DY110" s="886"/>
      <c r="DZ110" s="887"/>
    </row>
    <row r="111" spans="1:131" s="246" customFormat="1" ht="26.25" customHeight="1" x14ac:dyDescent="0.15">
      <c r="A111" s="814" t="s">
        <v>440</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439</v>
      </c>
      <c r="AB111" s="966"/>
      <c r="AC111" s="966"/>
      <c r="AD111" s="966"/>
      <c r="AE111" s="967"/>
      <c r="AF111" s="968" t="s">
        <v>127</v>
      </c>
      <c r="AG111" s="966"/>
      <c r="AH111" s="966"/>
      <c r="AI111" s="966"/>
      <c r="AJ111" s="967"/>
      <c r="AK111" s="968" t="s">
        <v>439</v>
      </c>
      <c r="AL111" s="966"/>
      <c r="AM111" s="966"/>
      <c r="AN111" s="966"/>
      <c r="AO111" s="967"/>
      <c r="AP111" s="969" t="s">
        <v>439</v>
      </c>
      <c r="AQ111" s="970"/>
      <c r="AR111" s="970"/>
      <c r="AS111" s="970"/>
      <c r="AT111" s="971"/>
      <c r="AU111" s="979"/>
      <c r="AV111" s="980"/>
      <c r="AW111" s="980"/>
      <c r="AX111" s="980"/>
      <c r="AY111" s="980"/>
      <c r="AZ111" s="855" t="s">
        <v>441</v>
      </c>
      <c r="BA111" s="790"/>
      <c r="BB111" s="790"/>
      <c r="BC111" s="790"/>
      <c r="BD111" s="790"/>
      <c r="BE111" s="790"/>
      <c r="BF111" s="790"/>
      <c r="BG111" s="790"/>
      <c r="BH111" s="790"/>
      <c r="BI111" s="790"/>
      <c r="BJ111" s="790"/>
      <c r="BK111" s="790"/>
      <c r="BL111" s="790"/>
      <c r="BM111" s="790"/>
      <c r="BN111" s="790"/>
      <c r="BO111" s="790"/>
      <c r="BP111" s="791"/>
      <c r="BQ111" s="856">
        <v>164440</v>
      </c>
      <c r="BR111" s="857"/>
      <c r="BS111" s="857"/>
      <c r="BT111" s="857"/>
      <c r="BU111" s="857"/>
      <c r="BV111" s="857">
        <v>137034</v>
      </c>
      <c r="BW111" s="857"/>
      <c r="BX111" s="857"/>
      <c r="BY111" s="857"/>
      <c r="BZ111" s="857"/>
      <c r="CA111" s="857">
        <v>109626</v>
      </c>
      <c r="CB111" s="857"/>
      <c r="CC111" s="857"/>
      <c r="CD111" s="857"/>
      <c r="CE111" s="857"/>
      <c r="CF111" s="918">
        <v>1</v>
      </c>
      <c r="CG111" s="919"/>
      <c r="CH111" s="919"/>
      <c r="CI111" s="919"/>
      <c r="CJ111" s="919"/>
      <c r="CK111" s="974"/>
      <c r="CL111" s="861"/>
      <c r="CM111" s="864" t="s">
        <v>442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127</v>
      </c>
      <c r="DH111" s="857"/>
      <c r="DI111" s="857"/>
      <c r="DJ111" s="857"/>
      <c r="DK111" s="857"/>
      <c r="DL111" s="857" t="s">
        <v>127</v>
      </c>
      <c r="DM111" s="857"/>
      <c r="DN111" s="857"/>
      <c r="DO111" s="857"/>
      <c r="DP111" s="857"/>
      <c r="DQ111" s="857" t="s">
        <v>127</v>
      </c>
      <c r="DR111" s="857"/>
      <c r="DS111" s="857"/>
      <c r="DT111" s="857"/>
      <c r="DU111" s="857"/>
      <c r="DV111" s="834" t="s">
        <v>439</v>
      </c>
      <c r="DW111" s="834"/>
      <c r="DX111" s="834"/>
      <c r="DY111" s="834"/>
      <c r="DZ111" s="835"/>
    </row>
    <row r="112" spans="1:131" s="246" customFormat="1" ht="26.25" customHeight="1" x14ac:dyDescent="0.15">
      <c r="A112" s="959" t="s">
        <v>443</v>
      </c>
      <c r="B112" s="960"/>
      <c r="C112" s="790" t="s">
        <v>444</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445</v>
      </c>
      <c r="AB112" s="820"/>
      <c r="AC112" s="820"/>
      <c r="AD112" s="820"/>
      <c r="AE112" s="821"/>
      <c r="AF112" s="822" t="s">
        <v>127</v>
      </c>
      <c r="AG112" s="820"/>
      <c r="AH112" s="820"/>
      <c r="AI112" s="820"/>
      <c r="AJ112" s="821"/>
      <c r="AK112" s="822" t="s">
        <v>445</v>
      </c>
      <c r="AL112" s="820"/>
      <c r="AM112" s="820"/>
      <c r="AN112" s="820"/>
      <c r="AO112" s="821"/>
      <c r="AP112" s="867" t="s">
        <v>127</v>
      </c>
      <c r="AQ112" s="868"/>
      <c r="AR112" s="868"/>
      <c r="AS112" s="868"/>
      <c r="AT112" s="869"/>
      <c r="AU112" s="979"/>
      <c r="AV112" s="980"/>
      <c r="AW112" s="980"/>
      <c r="AX112" s="980"/>
      <c r="AY112" s="980"/>
      <c r="AZ112" s="855" t="s">
        <v>446</v>
      </c>
      <c r="BA112" s="790"/>
      <c r="BB112" s="790"/>
      <c r="BC112" s="790"/>
      <c r="BD112" s="790"/>
      <c r="BE112" s="790"/>
      <c r="BF112" s="790"/>
      <c r="BG112" s="790"/>
      <c r="BH112" s="790"/>
      <c r="BI112" s="790"/>
      <c r="BJ112" s="790"/>
      <c r="BK112" s="790"/>
      <c r="BL112" s="790"/>
      <c r="BM112" s="790"/>
      <c r="BN112" s="790"/>
      <c r="BO112" s="790"/>
      <c r="BP112" s="791"/>
      <c r="BQ112" s="856">
        <v>2291011</v>
      </c>
      <c r="BR112" s="857"/>
      <c r="BS112" s="857"/>
      <c r="BT112" s="857"/>
      <c r="BU112" s="857"/>
      <c r="BV112" s="857">
        <v>2833053</v>
      </c>
      <c r="BW112" s="857"/>
      <c r="BX112" s="857"/>
      <c r="BY112" s="857"/>
      <c r="BZ112" s="857"/>
      <c r="CA112" s="857">
        <v>2461939</v>
      </c>
      <c r="CB112" s="857"/>
      <c r="CC112" s="857"/>
      <c r="CD112" s="857"/>
      <c r="CE112" s="857"/>
      <c r="CF112" s="918">
        <v>22.3</v>
      </c>
      <c r="CG112" s="919"/>
      <c r="CH112" s="919"/>
      <c r="CI112" s="919"/>
      <c r="CJ112" s="919"/>
      <c r="CK112" s="974"/>
      <c r="CL112" s="861"/>
      <c r="CM112" s="864" t="s">
        <v>447</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v>164440</v>
      </c>
      <c r="DH112" s="857"/>
      <c r="DI112" s="857"/>
      <c r="DJ112" s="857"/>
      <c r="DK112" s="857"/>
      <c r="DL112" s="857">
        <v>137034</v>
      </c>
      <c r="DM112" s="857"/>
      <c r="DN112" s="857"/>
      <c r="DO112" s="857"/>
      <c r="DP112" s="857"/>
      <c r="DQ112" s="857">
        <v>109626</v>
      </c>
      <c r="DR112" s="857"/>
      <c r="DS112" s="857"/>
      <c r="DT112" s="857"/>
      <c r="DU112" s="857"/>
      <c r="DV112" s="834">
        <v>1</v>
      </c>
      <c r="DW112" s="834"/>
      <c r="DX112" s="834"/>
      <c r="DY112" s="834"/>
      <c r="DZ112" s="835"/>
    </row>
    <row r="113" spans="1:130" s="246" customFormat="1" ht="26.25" customHeight="1" x14ac:dyDescent="0.15">
      <c r="A113" s="961"/>
      <c r="B113" s="962"/>
      <c r="C113" s="790" t="s">
        <v>448</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229594</v>
      </c>
      <c r="AB113" s="966"/>
      <c r="AC113" s="966"/>
      <c r="AD113" s="966"/>
      <c r="AE113" s="967"/>
      <c r="AF113" s="968">
        <v>258764</v>
      </c>
      <c r="AG113" s="966"/>
      <c r="AH113" s="966"/>
      <c r="AI113" s="966"/>
      <c r="AJ113" s="967"/>
      <c r="AK113" s="968">
        <v>261253</v>
      </c>
      <c r="AL113" s="966"/>
      <c r="AM113" s="966"/>
      <c r="AN113" s="966"/>
      <c r="AO113" s="967"/>
      <c r="AP113" s="969">
        <v>2.4</v>
      </c>
      <c r="AQ113" s="970"/>
      <c r="AR113" s="970"/>
      <c r="AS113" s="970"/>
      <c r="AT113" s="971"/>
      <c r="AU113" s="979"/>
      <c r="AV113" s="980"/>
      <c r="AW113" s="980"/>
      <c r="AX113" s="980"/>
      <c r="AY113" s="980"/>
      <c r="AZ113" s="855" t="s">
        <v>449</v>
      </c>
      <c r="BA113" s="790"/>
      <c r="BB113" s="790"/>
      <c r="BC113" s="790"/>
      <c r="BD113" s="790"/>
      <c r="BE113" s="790"/>
      <c r="BF113" s="790"/>
      <c r="BG113" s="790"/>
      <c r="BH113" s="790"/>
      <c r="BI113" s="790"/>
      <c r="BJ113" s="790"/>
      <c r="BK113" s="790"/>
      <c r="BL113" s="790"/>
      <c r="BM113" s="790"/>
      <c r="BN113" s="790"/>
      <c r="BO113" s="790"/>
      <c r="BP113" s="791"/>
      <c r="BQ113" s="856">
        <v>992326</v>
      </c>
      <c r="BR113" s="857"/>
      <c r="BS113" s="857"/>
      <c r="BT113" s="857"/>
      <c r="BU113" s="857"/>
      <c r="BV113" s="857">
        <v>1068268</v>
      </c>
      <c r="BW113" s="857"/>
      <c r="BX113" s="857"/>
      <c r="BY113" s="857"/>
      <c r="BZ113" s="857"/>
      <c r="CA113" s="857">
        <v>1038244</v>
      </c>
      <c r="CB113" s="857"/>
      <c r="CC113" s="857"/>
      <c r="CD113" s="857"/>
      <c r="CE113" s="857"/>
      <c r="CF113" s="918">
        <v>9.4</v>
      </c>
      <c r="CG113" s="919"/>
      <c r="CH113" s="919"/>
      <c r="CI113" s="919"/>
      <c r="CJ113" s="919"/>
      <c r="CK113" s="974"/>
      <c r="CL113" s="861"/>
      <c r="CM113" s="864" t="s">
        <v>450</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445</v>
      </c>
      <c r="DH113" s="820"/>
      <c r="DI113" s="820"/>
      <c r="DJ113" s="820"/>
      <c r="DK113" s="821"/>
      <c r="DL113" s="822" t="s">
        <v>127</v>
      </c>
      <c r="DM113" s="820"/>
      <c r="DN113" s="820"/>
      <c r="DO113" s="820"/>
      <c r="DP113" s="821"/>
      <c r="DQ113" s="822" t="s">
        <v>445</v>
      </c>
      <c r="DR113" s="820"/>
      <c r="DS113" s="820"/>
      <c r="DT113" s="820"/>
      <c r="DU113" s="821"/>
      <c r="DV113" s="867" t="s">
        <v>127</v>
      </c>
      <c r="DW113" s="868"/>
      <c r="DX113" s="868"/>
      <c r="DY113" s="868"/>
      <c r="DZ113" s="869"/>
    </row>
    <row r="114" spans="1:130" s="246" customFormat="1" ht="26.25" customHeight="1" x14ac:dyDescent="0.15">
      <c r="A114" s="961"/>
      <c r="B114" s="962"/>
      <c r="C114" s="790" t="s">
        <v>451</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64933</v>
      </c>
      <c r="AB114" s="820"/>
      <c r="AC114" s="820"/>
      <c r="AD114" s="820"/>
      <c r="AE114" s="821"/>
      <c r="AF114" s="822">
        <v>71981</v>
      </c>
      <c r="AG114" s="820"/>
      <c r="AH114" s="820"/>
      <c r="AI114" s="820"/>
      <c r="AJ114" s="821"/>
      <c r="AK114" s="822">
        <v>67035</v>
      </c>
      <c r="AL114" s="820"/>
      <c r="AM114" s="820"/>
      <c r="AN114" s="820"/>
      <c r="AO114" s="821"/>
      <c r="AP114" s="867">
        <v>0.6</v>
      </c>
      <c r="AQ114" s="868"/>
      <c r="AR114" s="868"/>
      <c r="AS114" s="868"/>
      <c r="AT114" s="869"/>
      <c r="AU114" s="979"/>
      <c r="AV114" s="980"/>
      <c r="AW114" s="980"/>
      <c r="AX114" s="980"/>
      <c r="AY114" s="980"/>
      <c r="AZ114" s="855" t="s">
        <v>452</v>
      </c>
      <c r="BA114" s="790"/>
      <c r="BB114" s="790"/>
      <c r="BC114" s="790"/>
      <c r="BD114" s="790"/>
      <c r="BE114" s="790"/>
      <c r="BF114" s="790"/>
      <c r="BG114" s="790"/>
      <c r="BH114" s="790"/>
      <c r="BI114" s="790"/>
      <c r="BJ114" s="790"/>
      <c r="BK114" s="790"/>
      <c r="BL114" s="790"/>
      <c r="BM114" s="790"/>
      <c r="BN114" s="790"/>
      <c r="BO114" s="790"/>
      <c r="BP114" s="791"/>
      <c r="BQ114" s="856">
        <v>1302678</v>
      </c>
      <c r="BR114" s="857"/>
      <c r="BS114" s="857"/>
      <c r="BT114" s="857"/>
      <c r="BU114" s="857"/>
      <c r="BV114" s="857">
        <v>1028028</v>
      </c>
      <c r="BW114" s="857"/>
      <c r="BX114" s="857"/>
      <c r="BY114" s="857"/>
      <c r="BZ114" s="857"/>
      <c r="CA114" s="857">
        <v>918687</v>
      </c>
      <c r="CB114" s="857"/>
      <c r="CC114" s="857"/>
      <c r="CD114" s="857"/>
      <c r="CE114" s="857"/>
      <c r="CF114" s="918">
        <v>8.3000000000000007</v>
      </c>
      <c r="CG114" s="919"/>
      <c r="CH114" s="919"/>
      <c r="CI114" s="919"/>
      <c r="CJ114" s="919"/>
      <c r="CK114" s="974"/>
      <c r="CL114" s="861"/>
      <c r="CM114" s="864" t="s">
        <v>453</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445</v>
      </c>
      <c r="DH114" s="820"/>
      <c r="DI114" s="820"/>
      <c r="DJ114" s="820"/>
      <c r="DK114" s="821"/>
      <c r="DL114" s="822" t="s">
        <v>445</v>
      </c>
      <c r="DM114" s="820"/>
      <c r="DN114" s="820"/>
      <c r="DO114" s="820"/>
      <c r="DP114" s="821"/>
      <c r="DQ114" s="822" t="s">
        <v>445</v>
      </c>
      <c r="DR114" s="820"/>
      <c r="DS114" s="820"/>
      <c r="DT114" s="820"/>
      <c r="DU114" s="821"/>
      <c r="DV114" s="867" t="s">
        <v>445</v>
      </c>
      <c r="DW114" s="868"/>
      <c r="DX114" s="868"/>
      <c r="DY114" s="868"/>
      <c r="DZ114" s="869"/>
    </row>
    <row r="115" spans="1:130" s="246" customFormat="1" ht="26.25" customHeight="1" x14ac:dyDescent="0.15">
      <c r="A115" s="961"/>
      <c r="B115" s="962"/>
      <c r="C115" s="790" t="s">
        <v>454</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27407</v>
      </c>
      <c r="AB115" s="966"/>
      <c r="AC115" s="966"/>
      <c r="AD115" s="966"/>
      <c r="AE115" s="967"/>
      <c r="AF115" s="968">
        <v>27407</v>
      </c>
      <c r="AG115" s="966"/>
      <c r="AH115" s="966"/>
      <c r="AI115" s="966"/>
      <c r="AJ115" s="967"/>
      <c r="AK115" s="968">
        <v>27407</v>
      </c>
      <c r="AL115" s="966"/>
      <c r="AM115" s="966"/>
      <c r="AN115" s="966"/>
      <c r="AO115" s="967"/>
      <c r="AP115" s="969">
        <v>0.2</v>
      </c>
      <c r="AQ115" s="970"/>
      <c r="AR115" s="970"/>
      <c r="AS115" s="970"/>
      <c r="AT115" s="971"/>
      <c r="AU115" s="979"/>
      <c r="AV115" s="980"/>
      <c r="AW115" s="980"/>
      <c r="AX115" s="980"/>
      <c r="AY115" s="980"/>
      <c r="AZ115" s="855" t="s">
        <v>455</v>
      </c>
      <c r="BA115" s="790"/>
      <c r="BB115" s="790"/>
      <c r="BC115" s="790"/>
      <c r="BD115" s="790"/>
      <c r="BE115" s="790"/>
      <c r="BF115" s="790"/>
      <c r="BG115" s="790"/>
      <c r="BH115" s="790"/>
      <c r="BI115" s="790"/>
      <c r="BJ115" s="790"/>
      <c r="BK115" s="790"/>
      <c r="BL115" s="790"/>
      <c r="BM115" s="790"/>
      <c r="BN115" s="790"/>
      <c r="BO115" s="790"/>
      <c r="BP115" s="791"/>
      <c r="BQ115" s="856" t="s">
        <v>445</v>
      </c>
      <c r="BR115" s="857"/>
      <c r="BS115" s="857"/>
      <c r="BT115" s="857"/>
      <c r="BU115" s="857"/>
      <c r="BV115" s="857" t="s">
        <v>127</v>
      </c>
      <c r="BW115" s="857"/>
      <c r="BX115" s="857"/>
      <c r="BY115" s="857"/>
      <c r="BZ115" s="857"/>
      <c r="CA115" s="857" t="s">
        <v>445</v>
      </c>
      <c r="CB115" s="857"/>
      <c r="CC115" s="857"/>
      <c r="CD115" s="857"/>
      <c r="CE115" s="857"/>
      <c r="CF115" s="918" t="s">
        <v>445</v>
      </c>
      <c r="CG115" s="919"/>
      <c r="CH115" s="919"/>
      <c r="CI115" s="919"/>
      <c r="CJ115" s="919"/>
      <c r="CK115" s="974"/>
      <c r="CL115" s="861"/>
      <c r="CM115" s="855" t="s">
        <v>456</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445</v>
      </c>
      <c r="DH115" s="820"/>
      <c r="DI115" s="820"/>
      <c r="DJ115" s="820"/>
      <c r="DK115" s="821"/>
      <c r="DL115" s="822" t="s">
        <v>445</v>
      </c>
      <c r="DM115" s="820"/>
      <c r="DN115" s="820"/>
      <c r="DO115" s="820"/>
      <c r="DP115" s="821"/>
      <c r="DQ115" s="822" t="s">
        <v>445</v>
      </c>
      <c r="DR115" s="820"/>
      <c r="DS115" s="820"/>
      <c r="DT115" s="820"/>
      <c r="DU115" s="821"/>
      <c r="DV115" s="867" t="s">
        <v>127</v>
      </c>
      <c r="DW115" s="868"/>
      <c r="DX115" s="868"/>
      <c r="DY115" s="868"/>
      <c r="DZ115" s="869"/>
    </row>
    <row r="116" spans="1:130" s="246" customFormat="1" ht="26.25" customHeight="1" x14ac:dyDescent="0.15">
      <c r="A116" s="963"/>
      <c r="B116" s="964"/>
      <c r="C116" s="923" t="s">
        <v>457</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1337</v>
      </c>
      <c r="AB116" s="820"/>
      <c r="AC116" s="820"/>
      <c r="AD116" s="820"/>
      <c r="AE116" s="821"/>
      <c r="AF116" s="822">
        <v>490</v>
      </c>
      <c r="AG116" s="820"/>
      <c r="AH116" s="820"/>
      <c r="AI116" s="820"/>
      <c r="AJ116" s="821"/>
      <c r="AK116" s="822">
        <v>839</v>
      </c>
      <c r="AL116" s="820"/>
      <c r="AM116" s="820"/>
      <c r="AN116" s="820"/>
      <c r="AO116" s="821"/>
      <c r="AP116" s="867">
        <v>0</v>
      </c>
      <c r="AQ116" s="868"/>
      <c r="AR116" s="868"/>
      <c r="AS116" s="868"/>
      <c r="AT116" s="869"/>
      <c r="AU116" s="979"/>
      <c r="AV116" s="980"/>
      <c r="AW116" s="980"/>
      <c r="AX116" s="980"/>
      <c r="AY116" s="980"/>
      <c r="AZ116" s="906" t="s">
        <v>458</v>
      </c>
      <c r="BA116" s="907"/>
      <c r="BB116" s="907"/>
      <c r="BC116" s="907"/>
      <c r="BD116" s="907"/>
      <c r="BE116" s="907"/>
      <c r="BF116" s="907"/>
      <c r="BG116" s="907"/>
      <c r="BH116" s="907"/>
      <c r="BI116" s="907"/>
      <c r="BJ116" s="907"/>
      <c r="BK116" s="907"/>
      <c r="BL116" s="907"/>
      <c r="BM116" s="907"/>
      <c r="BN116" s="907"/>
      <c r="BO116" s="907"/>
      <c r="BP116" s="908"/>
      <c r="BQ116" s="856" t="s">
        <v>445</v>
      </c>
      <c r="BR116" s="857"/>
      <c r="BS116" s="857"/>
      <c r="BT116" s="857"/>
      <c r="BU116" s="857"/>
      <c r="BV116" s="857" t="s">
        <v>127</v>
      </c>
      <c r="BW116" s="857"/>
      <c r="BX116" s="857"/>
      <c r="BY116" s="857"/>
      <c r="BZ116" s="857"/>
      <c r="CA116" s="857" t="s">
        <v>445</v>
      </c>
      <c r="CB116" s="857"/>
      <c r="CC116" s="857"/>
      <c r="CD116" s="857"/>
      <c r="CE116" s="857"/>
      <c r="CF116" s="918" t="s">
        <v>445</v>
      </c>
      <c r="CG116" s="919"/>
      <c r="CH116" s="919"/>
      <c r="CI116" s="919"/>
      <c r="CJ116" s="919"/>
      <c r="CK116" s="974"/>
      <c r="CL116" s="861"/>
      <c r="CM116" s="864" t="s">
        <v>459</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445</v>
      </c>
      <c r="DH116" s="820"/>
      <c r="DI116" s="820"/>
      <c r="DJ116" s="820"/>
      <c r="DK116" s="821"/>
      <c r="DL116" s="822" t="s">
        <v>127</v>
      </c>
      <c r="DM116" s="820"/>
      <c r="DN116" s="820"/>
      <c r="DO116" s="820"/>
      <c r="DP116" s="821"/>
      <c r="DQ116" s="822" t="s">
        <v>445</v>
      </c>
      <c r="DR116" s="820"/>
      <c r="DS116" s="820"/>
      <c r="DT116" s="820"/>
      <c r="DU116" s="821"/>
      <c r="DV116" s="867" t="s">
        <v>445</v>
      </c>
      <c r="DW116" s="868"/>
      <c r="DX116" s="868"/>
      <c r="DY116" s="868"/>
      <c r="DZ116" s="869"/>
    </row>
    <row r="117" spans="1:130" s="246" customFormat="1" ht="26.25" customHeight="1" x14ac:dyDescent="0.15">
      <c r="A117" s="944" t="s">
        <v>187</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460</v>
      </c>
      <c r="Z117" s="946"/>
      <c r="AA117" s="951">
        <v>2417298</v>
      </c>
      <c r="AB117" s="952"/>
      <c r="AC117" s="952"/>
      <c r="AD117" s="952"/>
      <c r="AE117" s="953"/>
      <c r="AF117" s="954">
        <v>2395618</v>
      </c>
      <c r="AG117" s="952"/>
      <c r="AH117" s="952"/>
      <c r="AI117" s="952"/>
      <c r="AJ117" s="953"/>
      <c r="AK117" s="954">
        <v>2329806</v>
      </c>
      <c r="AL117" s="952"/>
      <c r="AM117" s="952"/>
      <c r="AN117" s="952"/>
      <c r="AO117" s="953"/>
      <c r="AP117" s="955"/>
      <c r="AQ117" s="956"/>
      <c r="AR117" s="956"/>
      <c r="AS117" s="956"/>
      <c r="AT117" s="957"/>
      <c r="AU117" s="979"/>
      <c r="AV117" s="980"/>
      <c r="AW117" s="980"/>
      <c r="AX117" s="980"/>
      <c r="AY117" s="980"/>
      <c r="AZ117" s="906" t="s">
        <v>461</v>
      </c>
      <c r="BA117" s="907"/>
      <c r="BB117" s="907"/>
      <c r="BC117" s="907"/>
      <c r="BD117" s="907"/>
      <c r="BE117" s="907"/>
      <c r="BF117" s="907"/>
      <c r="BG117" s="907"/>
      <c r="BH117" s="907"/>
      <c r="BI117" s="907"/>
      <c r="BJ117" s="907"/>
      <c r="BK117" s="907"/>
      <c r="BL117" s="907"/>
      <c r="BM117" s="907"/>
      <c r="BN117" s="907"/>
      <c r="BO117" s="907"/>
      <c r="BP117" s="908"/>
      <c r="BQ117" s="856" t="s">
        <v>462</v>
      </c>
      <c r="BR117" s="857"/>
      <c r="BS117" s="857"/>
      <c r="BT117" s="857"/>
      <c r="BU117" s="857"/>
      <c r="BV117" s="857" t="s">
        <v>463</v>
      </c>
      <c r="BW117" s="857"/>
      <c r="BX117" s="857"/>
      <c r="BY117" s="857"/>
      <c r="BZ117" s="857"/>
      <c r="CA117" s="857" t="s">
        <v>127</v>
      </c>
      <c r="CB117" s="857"/>
      <c r="CC117" s="857"/>
      <c r="CD117" s="857"/>
      <c r="CE117" s="857"/>
      <c r="CF117" s="918" t="s">
        <v>127</v>
      </c>
      <c r="CG117" s="919"/>
      <c r="CH117" s="919"/>
      <c r="CI117" s="919"/>
      <c r="CJ117" s="919"/>
      <c r="CK117" s="974"/>
      <c r="CL117" s="861"/>
      <c r="CM117" s="864" t="s">
        <v>464</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465</v>
      </c>
      <c r="DH117" s="820"/>
      <c r="DI117" s="820"/>
      <c r="DJ117" s="820"/>
      <c r="DK117" s="821"/>
      <c r="DL117" s="822" t="s">
        <v>127</v>
      </c>
      <c r="DM117" s="820"/>
      <c r="DN117" s="820"/>
      <c r="DO117" s="820"/>
      <c r="DP117" s="821"/>
      <c r="DQ117" s="822" t="s">
        <v>127</v>
      </c>
      <c r="DR117" s="820"/>
      <c r="DS117" s="820"/>
      <c r="DT117" s="820"/>
      <c r="DU117" s="821"/>
      <c r="DV117" s="867" t="s">
        <v>466</v>
      </c>
      <c r="DW117" s="868"/>
      <c r="DX117" s="868"/>
      <c r="DY117" s="868"/>
      <c r="DZ117" s="869"/>
    </row>
    <row r="118" spans="1:130" s="246" customFormat="1" ht="26.25" customHeight="1" x14ac:dyDescent="0.15">
      <c r="A118" s="944" t="s">
        <v>433</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431</v>
      </c>
      <c r="AB118" s="945"/>
      <c r="AC118" s="945"/>
      <c r="AD118" s="945"/>
      <c r="AE118" s="946"/>
      <c r="AF118" s="947" t="s">
        <v>304</v>
      </c>
      <c r="AG118" s="945"/>
      <c r="AH118" s="945"/>
      <c r="AI118" s="945"/>
      <c r="AJ118" s="946"/>
      <c r="AK118" s="947" t="s">
        <v>303</v>
      </c>
      <c r="AL118" s="945"/>
      <c r="AM118" s="945"/>
      <c r="AN118" s="945"/>
      <c r="AO118" s="946"/>
      <c r="AP118" s="948" t="s">
        <v>432</v>
      </c>
      <c r="AQ118" s="949"/>
      <c r="AR118" s="949"/>
      <c r="AS118" s="949"/>
      <c r="AT118" s="950"/>
      <c r="AU118" s="979"/>
      <c r="AV118" s="980"/>
      <c r="AW118" s="980"/>
      <c r="AX118" s="980"/>
      <c r="AY118" s="980"/>
      <c r="AZ118" s="922" t="s">
        <v>467</v>
      </c>
      <c r="BA118" s="923"/>
      <c r="BB118" s="923"/>
      <c r="BC118" s="923"/>
      <c r="BD118" s="923"/>
      <c r="BE118" s="923"/>
      <c r="BF118" s="923"/>
      <c r="BG118" s="923"/>
      <c r="BH118" s="923"/>
      <c r="BI118" s="923"/>
      <c r="BJ118" s="923"/>
      <c r="BK118" s="923"/>
      <c r="BL118" s="923"/>
      <c r="BM118" s="923"/>
      <c r="BN118" s="923"/>
      <c r="BO118" s="923"/>
      <c r="BP118" s="924"/>
      <c r="BQ118" s="925" t="s">
        <v>462</v>
      </c>
      <c r="BR118" s="888"/>
      <c r="BS118" s="888"/>
      <c r="BT118" s="888"/>
      <c r="BU118" s="888"/>
      <c r="BV118" s="888" t="s">
        <v>463</v>
      </c>
      <c r="BW118" s="888"/>
      <c r="BX118" s="888"/>
      <c r="BY118" s="888"/>
      <c r="BZ118" s="888"/>
      <c r="CA118" s="888" t="s">
        <v>468</v>
      </c>
      <c r="CB118" s="888"/>
      <c r="CC118" s="888"/>
      <c r="CD118" s="888"/>
      <c r="CE118" s="888"/>
      <c r="CF118" s="918" t="s">
        <v>127</v>
      </c>
      <c r="CG118" s="919"/>
      <c r="CH118" s="919"/>
      <c r="CI118" s="919"/>
      <c r="CJ118" s="919"/>
      <c r="CK118" s="974"/>
      <c r="CL118" s="861"/>
      <c r="CM118" s="864" t="s">
        <v>469</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465</v>
      </c>
      <c r="DH118" s="820"/>
      <c r="DI118" s="820"/>
      <c r="DJ118" s="820"/>
      <c r="DK118" s="821"/>
      <c r="DL118" s="822" t="s">
        <v>127</v>
      </c>
      <c r="DM118" s="820"/>
      <c r="DN118" s="820"/>
      <c r="DO118" s="820"/>
      <c r="DP118" s="821"/>
      <c r="DQ118" s="822" t="s">
        <v>127</v>
      </c>
      <c r="DR118" s="820"/>
      <c r="DS118" s="820"/>
      <c r="DT118" s="820"/>
      <c r="DU118" s="821"/>
      <c r="DV118" s="867" t="s">
        <v>127</v>
      </c>
      <c r="DW118" s="868"/>
      <c r="DX118" s="868"/>
      <c r="DY118" s="868"/>
      <c r="DZ118" s="869"/>
    </row>
    <row r="119" spans="1:130" s="246" customFormat="1" ht="26.25" customHeight="1" x14ac:dyDescent="0.15">
      <c r="A119" s="858" t="s">
        <v>436</v>
      </c>
      <c r="B119" s="859"/>
      <c r="C119" s="934" t="s">
        <v>437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463</v>
      </c>
      <c r="AB119" s="938"/>
      <c r="AC119" s="938"/>
      <c r="AD119" s="938"/>
      <c r="AE119" s="939"/>
      <c r="AF119" s="940" t="s">
        <v>465</v>
      </c>
      <c r="AG119" s="938"/>
      <c r="AH119" s="938"/>
      <c r="AI119" s="938"/>
      <c r="AJ119" s="939"/>
      <c r="AK119" s="940" t="s">
        <v>465</v>
      </c>
      <c r="AL119" s="938"/>
      <c r="AM119" s="938"/>
      <c r="AN119" s="938"/>
      <c r="AO119" s="939"/>
      <c r="AP119" s="941" t="s">
        <v>127</v>
      </c>
      <c r="AQ119" s="942"/>
      <c r="AR119" s="942"/>
      <c r="AS119" s="942"/>
      <c r="AT119" s="943"/>
      <c r="AU119" s="981"/>
      <c r="AV119" s="982"/>
      <c r="AW119" s="982"/>
      <c r="AX119" s="982"/>
      <c r="AY119" s="982"/>
      <c r="AZ119" s="277" t="s">
        <v>187</v>
      </c>
      <c r="BA119" s="277"/>
      <c r="BB119" s="277"/>
      <c r="BC119" s="277"/>
      <c r="BD119" s="277"/>
      <c r="BE119" s="277"/>
      <c r="BF119" s="277"/>
      <c r="BG119" s="277"/>
      <c r="BH119" s="277"/>
      <c r="BI119" s="277"/>
      <c r="BJ119" s="277"/>
      <c r="BK119" s="277"/>
      <c r="BL119" s="277"/>
      <c r="BM119" s="277"/>
      <c r="BN119" s="277"/>
      <c r="BO119" s="920" t="s">
        <v>470</v>
      </c>
      <c r="BP119" s="921"/>
      <c r="BQ119" s="925">
        <v>24101135</v>
      </c>
      <c r="BR119" s="888"/>
      <c r="BS119" s="888"/>
      <c r="BT119" s="888"/>
      <c r="BU119" s="888"/>
      <c r="BV119" s="888">
        <v>24093113</v>
      </c>
      <c r="BW119" s="888"/>
      <c r="BX119" s="888"/>
      <c r="BY119" s="888"/>
      <c r="BZ119" s="888"/>
      <c r="CA119" s="888">
        <v>22859452</v>
      </c>
      <c r="CB119" s="888"/>
      <c r="CC119" s="888"/>
      <c r="CD119" s="888"/>
      <c r="CE119" s="888"/>
      <c r="CF119" s="786"/>
      <c r="CG119" s="787"/>
      <c r="CH119" s="787"/>
      <c r="CI119" s="787"/>
      <c r="CJ119" s="877"/>
      <c r="CK119" s="975"/>
      <c r="CL119" s="863"/>
      <c r="CM119" s="881" t="s">
        <v>471</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127</v>
      </c>
      <c r="DH119" s="803"/>
      <c r="DI119" s="803"/>
      <c r="DJ119" s="803"/>
      <c r="DK119" s="804"/>
      <c r="DL119" s="805" t="s">
        <v>127</v>
      </c>
      <c r="DM119" s="803"/>
      <c r="DN119" s="803"/>
      <c r="DO119" s="803"/>
      <c r="DP119" s="804"/>
      <c r="DQ119" s="805" t="s">
        <v>127</v>
      </c>
      <c r="DR119" s="803"/>
      <c r="DS119" s="803"/>
      <c r="DT119" s="803"/>
      <c r="DU119" s="804"/>
      <c r="DV119" s="891" t="s">
        <v>465</v>
      </c>
      <c r="DW119" s="892"/>
      <c r="DX119" s="892"/>
      <c r="DY119" s="892"/>
      <c r="DZ119" s="893"/>
    </row>
    <row r="120" spans="1:130" s="246" customFormat="1" ht="26.25" customHeight="1" x14ac:dyDescent="0.15">
      <c r="A120" s="860"/>
      <c r="B120" s="861"/>
      <c r="C120" s="864" t="s">
        <v>442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472</v>
      </c>
      <c r="AB120" s="820"/>
      <c r="AC120" s="820"/>
      <c r="AD120" s="820"/>
      <c r="AE120" s="821"/>
      <c r="AF120" s="822" t="s">
        <v>472</v>
      </c>
      <c r="AG120" s="820"/>
      <c r="AH120" s="820"/>
      <c r="AI120" s="820"/>
      <c r="AJ120" s="821"/>
      <c r="AK120" s="822" t="s">
        <v>465</v>
      </c>
      <c r="AL120" s="820"/>
      <c r="AM120" s="820"/>
      <c r="AN120" s="820"/>
      <c r="AO120" s="821"/>
      <c r="AP120" s="867" t="s">
        <v>465</v>
      </c>
      <c r="AQ120" s="868"/>
      <c r="AR120" s="868"/>
      <c r="AS120" s="868"/>
      <c r="AT120" s="869"/>
      <c r="AU120" s="926" t="s">
        <v>473</v>
      </c>
      <c r="AV120" s="927"/>
      <c r="AW120" s="927"/>
      <c r="AX120" s="927"/>
      <c r="AY120" s="928"/>
      <c r="AZ120" s="903" t="s">
        <v>474</v>
      </c>
      <c r="BA120" s="848"/>
      <c r="BB120" s="848"/>
      <c r="BC120" s="848"/>
      <c r="BD120" s="848"/>
      <c r="BE120" s="848"/>
      <c r="BF120" s="848"/>
      <c r="BG120" s="848"/>
      <c r="BH120" s="848"/>
      <c r="BI120" s="848"/>
      <c r="BJ120" s="848"/>
      <c r="BK120" s="848"/>
      <c r="BL120" s="848"/>
      <c r="BM120" s="848"/>
      <c r="BN120" s="848"/>
      <c r="BO120" s="848"/>
      <c r="BP120" s="849"/>
      <c r="BQ120" s="904">
        <v>2581582</v>
      </c>
      <c r="BR120" s="885"/>
      <c r="BS120" s="885"/>
      <c r="BT120" s="885"/>
      <c r="BU120" s="885"/>
      <c r="BV120" s="885">
        <v>2481860</v>
      </c>
      <c r="BW120" s="885"/>
      <c r="BX120" s="885"/>
      <c r="BY120" s="885"/>
      <c r="BZ120" s="885"/>
      <c r="CA120" s="885">
        <v>2282759</v>
      </c>
      <c r="CB120" s="885"/>
      <c r="CC120" s="885"/>
      <c r="CD120" s="885"/>
      <c r="CE120" s="885"/>
      <c r="CF120" s="909">
        <v>20.7</v>
      </c>
      <c r="CG120" s="910"/>
      <c r="CH120" s="910"/>
      <c r="CI120" s="910"/>
      <c r="CJ120" s="910"/>
      <c r="CK120" s="911" t="s">
        <v>475</v>
      </c>
      <c r="CL120" s="895"/>
      <c r="CM120" s="895"/>
      <c r="CN120" s="895"/>
      <c r="CO120" s="896"/>
      <c r="CP120" s="915" t="s">
        <v>404</v>
      </c>
      <c r="CQ120" s="916"/>
      <c r="CR120" s="916"/>
      <c r="CS120" s="916"/>
      <c r="CT120" s="916"/>
      <c r="CU120" s="916"/>
      <c r="CV120" s="916"/>
      <c r="CW120" s="916"/>
      <c r="CX120" s="916"/>
      <c r="CY120" s="916"/>
      <c r="CZ120" s="916"/>
      <c r="DA120" s="916"/>
      <c r="DB120" s="916"/>
      <c r="DC120" s="916"/>
      <c r="DD120" s="916"/>
      <c r="DE120" s="916"/>
      <c r="DF120" s="917"/>
      <c r="DG120" s="904">
        <v>2291011</v>
      </c>
      <c r="DH120" s="885"/>
      <c r="DI120" s="885"/>
      <c r="DJ120" s="885"/>
      <c r="DK120" s="885"/>
      <c r="DL120" s="885">
        <v>2551446</v>
      </c>
      <c r="DM120" s="885"/>
      <c r="DN120" s="885"/>
      <c r="DO120" s="885"/>
      <c r="DP120" s="885"/>
      <c r="DQ120" s="885">
        <v>2461939</v>
      </c>
      <c r="DR120" s="885"/>
      <c r="DS120" s="885"/>
      <c r="DT120" s="885"/>
      <c r="DU120" s="885"/>
      <c r="DV120" s="886">
        <v>22.3</v>
      </c>
      <c r="DW120" s="886"/>
      <c r="DX120" s="886"/>
      <c r="DY120" s="886"/>
      <c r="DZ120" s="887"/>
    </row>
    <row r="121" spans="1:130" s="246" customFormat="1" ht="26.25" customHeight="1" x14ac:dyDescent="0.15">
      <c r="A121" s="860"/>
      <c r="B121" s="861"/>
      <c r="C121" s="906" t="s">
        <v>476</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27407</v>
      </c>
      <c r="AB121" s="820"/>
      <c r="AC121" s="820"/>
      <c r="AD121" s="820"/>
      <c r="AE121" s="821"/>
      <c r="AF121" s="822">
        <v>27407</v>
      </c>
      <c r="AG121" s="820"/>
      <c r="AH121" s="820"/>
      <c r="AI121" s="820"/>
      <c r="AJ121" s="821"/>
      <c r="AK121" s="822">
        <v>27407</v>
      </c>
      <c r="AL121" s="820"/>
      <c r="AM121" s="820"/>
      <c r="AN121" s="820"/>
      <c r="AO121" s="821"/>
      <c r="AP121" s="867">
        <v>0.2</v>
      </c>
      <c r="AQ121" s="868"/>
      <c r="AR121" s="868"/>
      <c r="AS121" s="868"/>
      <c r="AT121" s="869"/>
      <c r="AU121" s="929"/>
      <c r="AV121" s="930"/>
      <c r="AW121" s="930"/>
      <c r="AX121" s="930"/>
      <c r="AY121" s="931"/>
      <c r="AZ121" s="855" t="s">
        <v>477</v>
      </c>
      <c r="BA121" s="790"/>
      <c r="BB121" s="790"/>
      <c r="BC121" s="790"/>
      <c r="BD121" s="790"/>
      <c r="BE121" s="790"/>
      <c r="BF121" s="790"/>
      <c r="BG121" s="790"/>
      <c r="BH121" s="790"/>
      <c r="BI121" s="790"/>
      <c r="BJ121" s="790"/>
      <c r="BK121" s="790"/>
      <c r="BL121" s="790"/>
      <c r="BM121" s="790"/>
      <c r="BN121" s="790"/>
      <c r="BO121" s="790"/>
      <c r="BP121" s="791"/>
      <c r="BQ121" s="856">
        <v>78294</v>
      </c>
      <c r="BR121" s="857"/>
      <c r="BS121" s="857"/>
      <c r="BT121" s="857"/>
      <c r="BU121" s="857"/>
      <c r="BV121" s="857">
        <v>388326</v>
      </c>
      <c r="BW121" s="857"/>
      <c r="BX121" s="857"/>
      <c r="BY121" s="857"/>
      <c r="BZ121" s="857"/>
      <c r="CA121" s="857">
        <v>416080</v>
      </c>
      <c r="CB121" s="857"/>
      <c r="CC121" s="857"/>
      <c r="CD121" s="857"/>
      <c r="CE121" s="857"/>
      <c r="CF121" s="918">
        <v>3.8</v>
      </c>
      <c r="CG121" s="919"/>
      <c r="CH121" s="919"/>
      <c r="CI121" s="919"/>
      <c r="CJ121" s="919"/>
      <c r="CK121" s="912"/>
      <c r="CL121" s="898"/>
      <c r="CM121" s="898"/>
      <c r="CN121" s="898"/>
      <c r="CO121" s="899"/>
      <c r="CP121" s="878" t="s">
        <v>478</v>
      </c>
      <c r="CQ121" s="879"/>
      <c r="CR121" s="879"/>
      <c r="CS121" s="879"/>
      <c r="CT121" s="879"/>
      <c r="CU121" s="879"/>
      <c r="CV121" s="879"/>
      <c r="CW121" s="879"/>
      <c r="CX121" s="879"/>
      <c r="CY121" s="879"/>
      <c r="CZ121" s="879"/>
      <c r="DA121" s="879"/>
      <c r="DB121" s="879"/>
      <c r="DC121" s="879"/>
      <c r="DD121" s="879"/>
      <c r="DE121" s="879"/>
      <c r="DF121" s="880"/>
      <c r="DG121" s="856" t="s">
        <v>127</v>
      </c>
      <c r="DH121" s="857"/>
      <c r="DI121" s="857"/>
      <c r="DJ121" s="857"/>
      <c r="DK121" s="857"/>
      <c r="DL121" s="857" t="s">
        <v>465</v>
      </c>
      <c r="DM121" s="857"/>
      <c r="DN121" s="857"/>
      <c r="DO121" s="857"/>
      <c r="DP121" s="857"/>
      <c r="DQ121" s="857" t="s">
        <v>465</v>
      </c>
      <c r="DR121" s="857"/>
      <c r="DS121" s="857"/>
      <c r="DT121" s="857"/>
      <c r="DU121" s="857"/>
      <c r="DV121" s="834" t="s">
        <v>465</v>
      </c>
      <c r="DW121" s="834"/>
      <c r="DX121" s="834"/>
      <c r="DY121" s="834"/>
      <c r="DZ121" s="835"/>
    </row>
    <row r="122" spans="1:130" s="246" customFormat="1" ht="26.25" customHeight="1" x14ac:dyDescent="0.15">
      <c r="A122" s="860"/>
      <c r="B122" s="861"/>
      <c r="C122" s="864" t="s">
        <v>453</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468</v>
      </c>
      <c r="AB122" s="820"/>
      <c r="AC122" s="820"/>
      <c r="AD122" s="820"/>
      <c r="AE122" s="821"/>
      <c r="AF122" s="822" t="s">
        <v>127</v>
      </c>
      <c r="AG122" s="820"/>
      <c r="AH122" s="820"/>
      <c r="AI122" s="820"/>
      <c r="AJ122" s="821"/>
      <c r="AK122" s="822" t="s">
        <v>127</v>
      </c>
      <c r="AL122" s="820"/>
      <c r="AM122" s="820"/>
      <c r="AN122" s="820"/>
      <c r="AO122" s="821"/>
      <c r="AP122" s="867" t="s">
        <v>465</v>
      </c>
      <c r="AQ122" s="868"/>
      <c r="AR122" s="868"/>
      <c r="AS122" s="868"/>
      <c r="AT122" s="869"/>
      <c r="AU122" s="929"/>
      <c r="AV122" s="930"/>
      <c r="AW122" s="930"/>
      <c r="AX122" s="930"/>
      <c r="AY122" s="931"/>
      <c r="AZ122" s="922" t="s">
        <v>479</v>
      </c>
      <c r="BA122" s="923"/>
      <c r="BB122" s="923"/>
      <c r="BC122" s="923"/>
      <c r="BD122" s="923"/>
      <c r="BE122" s="923"/>
      <c r="BF122" s="923"/>
      <c r="BG122" s="923"/>
      <c r="BH122" s="923"/>
      <c r="BI122" s="923"/>
      <c r="BJ122" s="923"/>
      <c r="BK122" s="923"/>
      <c r="BL122" s="923"/>
      <c r="BM122" s="923"/>
      <c r="BN122" s="923"/>
      <c r="BO122" s="923"/>
      <c r="BP122" s="924"/>
      <c r="BQ122" s="925">
        <v>14130514</v>
      </c>
      <c r="BR122" s="888"/>
      <c r="BS122" s="888"/>
      <c r="BT122" s="888"/>
      <c r="BU122" s="888"/>
      <c r="BV122" s="888">
        <v>13759195</v>
      </c>
      <c r="BW122" s="888"/>
      <c r="BX122" s="888"/>
      <c r="BY122" s="888"/>
      <c r="BZ122" s="888"/>
      <c r="CA122" s="888">
        <v>13990226</v>
      </c>
      <c r="CB122" s="888"/>
      <c r="CC122" s="888"/>
      <c r="CD122" s="888"/>
      <c r="CE122" s="888"/>
      <c r="CF122" s="889">
        <v>126.9</v>
      </c>
      <c r="CG122" s="890"/>
      <c r="CH122" s="890"/>
      <c r="CI122" s="890"/>
      <c r="CJ122" s="890"/>
      <c r="CK122" s="912"/>
      <c r="CL122" s="898"/>
      <c r="CM122" s="898"/>
      <c r="CN122" s="898"/>
      <c r="CO122" s="899"/>
      <c r="CP122" s="878" t="s">
        <v>480</v>
      </c>
      <c r="CQ122" s="879"/>
      <c r="CR122" s="879"/>
      <c r="CS122" s="879"/>
      <c r="CT122" s="879"/>
      <c r="CU122" s="879"/>
      <c r="CV122" s="879"/>
      <c r="CW122" s="879"/>
      <c r="CX122" s="879"/>
      <c r="CY122" s="879"/>
      <c r="CZ122" s="879"/>
      <c r="DA122" s="879"/>
      <c r="DB122" s="879"/>
      <c r="DC122" s="879"/>
      <c r="DD122" s="879"/>
      <c r="DE122" s="879"/>
      <c r="DF122" s="880"/>
      <c r="DG122" s="856" t="s">
        <v>465</v>
      </c>
      <c r="DH122" s="857"/>
      <c r="DI122" s="857"/>
      <c r="DJ122" s="857"/>
      <c r="DK122" s="857"/>
      <c r="DL122" s="857" t="s">
        <v>465</v>
      </c>
      <c r="DM122" s="857"/>
      <c r="DN122" s="857"/>
      <c r="DO122" s="857"/>
      <c r="DP122" s="857"/>
      <c r="DQ122" s="857" t="s">
        <v>468</v>
      </c>
      <c r="DR122" s="857"/>
      <c r="DS122" s="857"/>
      <c r="DT122" s="857"/>
      <c r="DU122" s="857"/>
      <c r="DV122" s="834" t="s">
        <v>127</v>
      </c>
      <c r="DW122" s="834"/>
      <c r="DX122" s="834"/>
      <c r="DY122" s="834"/>
      <c r="DZ122" s="835"/>
    </row>
    <row r="123" spans="1:130" s="246" customFormat="1" ht="26.25" customHeight="1" x14ac:dyDescent="0.15">
      <c r="A123" s="860"/>
      <c r="B123" s="861"/>
      <c r="C123" s="864" t="s">
        <v>459</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465</v>
      </c>
      <c r="AB123" s="820"/>
      <c r="AC123" s="820"/>
      <c r="AD123" s="820"/>
      <c r="AE123" s="821"/>
      <c r="AF123" s="822" t="s">
        <v>127</v>
      </c>
      <c r="AG123" s="820"/>
      <c r="AH123" s="820"/>
      <c r="AI123" s="820"/>
      <c r="AJ123" s="821"/>
      <c r="AK123" s="822" t="s">
        <v>465</v>
      </c>
      <c r="AL123" s="820"/>
      <c r="AM123" s="820"/>
      <c r="AN123" s="820"/>
      <c r="AO123" s="821"/>
      <c r="AP123" s="867" t="s">
        <v>465</v>
      </c>
      <c r="AQ123" s="868"/>
      <c r="AR123" s="868"/>
      <c r="AS123" s="868"/>
      <c r="AT123" s="869"/>
      <c r="AU123" s="932"/>
      <c r="AV123" s="933"/>
      <c r="AW123" s="933"/>
      <c r="AX123" s="933"/>
      <c r="AY123" s="933"/>
      <c r="AZ123" s="277" t="s">
        <v>187</v>
      </c>
      <c r="BA123" s="277"/>
      <c r="BB123" s="277"/>
      <c r="BC123" s="277"/>
      <c r="BD123" s="277"/>
      <c r="BE123" s="277"/>
      <c r="BF123" s="277"/>
      <c r="BG123" s="277"/>
      <c r="BH123" s="277"/>
      <c r="BI123" s="277"/>
      <c r="BJ123" s="277"/>
      <c r="BK123" s="277"/>
      <c r="BL123" s="277"/>
      <c r="BM123" s="277"/>
      <c r="BN123" s="277"/>
      <c r="BO123" s="920" t="s">
        <v>481</v>
      </c>
      <c r="BP123" s="921"/>
      <c r="BQ123" s="875">
        <v>16790390</v>
      </c>
      <c r="BR123" s="876"/>
      <c r="BS123" s="876"/>
      <c r="BT123" s="876"/>
      <c r="BU123" s="876"/>
      <c r="BV123" s="876">
        <v>16629381</v>
      </c>
      <c r="BW123" s="876"/>
      <c r="BX123" s="876"/>
      <c r="BY123" s="876"/>
      <c r="BZ123" s="876"/>
      <c r="CA123" s="876">
        <v>16689065</v>
      </c>
      <c r="CB123" s="876"/>
      <c r="CC123" s="876"/>
      <c r="CD123" s="876"/>
      <c r="CE123" s="876"/>
      <c r="CF123" s="786"/>
      <c r="CG123" s="787"/>
      <c r="CH123" s="787"/>
      <c r="CI123" s="787"/>
      <c r="CJ123" s="877"/>
      <c r="CK123" s="912"/>
      <c r="CL123" s="898"/>
      <c r="CM123" s="898"/>
      <c r="CN123" s="898"/>
      <c r="CO123" s="899"/>
      <c r="CP123" s="878" t="s">
        <v>482</v>
      </c>
      <c r="CQ123" s="879"/>
      <c r="CR123" s="879"/>
      <c r="CS123" s="879"/>
      <c r="CT123" s="879"/>
      <c r="CU123" s="879"/>
      <c r="CV123" s="879"/>
      <c r="CW123" s="879"/>
      <c r="CX123" s="879"/>
      <c r="CY123" s="879"/>
      <c r="CZ123" s="879"/>
      <c r="DA123" s="879"/>
      <c r="DB123" s="879"/>
      <c r="DC123" s="879"/>
      <c r="DD123" s="879"/>
      <c r="DE123" s="879"/>
      <c r="DF123" s="880"/>
      <c r="DG123" s="819" t="s">
        <v>465</v>
      </c>
      <c r="DH123" s="820"/>
      <c r="DI123" s="820"/>
      <c r="DJ123" s="820"/>
      <c r="DK123" s="821"/>
      <c r="DL123" s="822" t="s">
        <v>465</v>
      </c>
      <c r="DM123" s="820"/>
      <c r="DN123" s="820"/>
      <c r="DO123" s="820"/>
      <c r="DP123" s="821"/>
      <c r="DQ123" s="822" t="s">
        <v>465</v>
      </c>
      <c r="DR123" s="820"/>
      <c r="DS123" s="820"/>
      <c r="DT123" s="820"/>
      <c r="DU123" s="821"/>
      <c r="DV123" s="867" t="s">
        <v>465</v>
      </c>
      <c r="DW123" s="868"/>
      <c r="DX123" s="868"/>
      <c r="DY123" s="868"/>
      <c r="DZ123" s="869"/>
    </row>
    <row r="124" spans="1:130" s="246" customFormat="1" ht="26.25" customHeight="1" thickBot="1" x14ac:dyDescent="0.2">
      <c r="A124" s="860"/>
      <c r="B124" s="861"/>
      <c r="C124" s="864" t="s">
        <v>464</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465</v>
      </c>
      <c r="AB124" s="820"/>
      <c r="AC124" s="820"/>
      <c r="AD124" s="820"/>
      <c r="AE124" s="821"/>
      <c r="AF124" s="822" t="s">
        <v>127</v>
      </c>
      <c r="AG124" s="820"/>
      <c r="AH124" s="820"/>
      <c r="AI124" s="820"/>
      <c r="AJ124" s="821"/>
      <c r="AK124" s="822" t="s">
        <v>472</v>
      </c>
      <c r="AL124" s="820"/>
      <c r="AM124" s="820"/>
      <c r="AN124" s="820"/>
      <c r="AO124" s="821"/>
      <c r="AP124" s="867" t="s">
        <v>127</v>
      </c>
      <c r="AQ124" s="868"/>
      <c r="AR124" s="868"/>
      <c r="AS124" s="868"/>
      <c r="AT124" s="869"/>
      <c r="AU124" s="870" t="s">
        <v>483</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69.099999999999994</v>
      </c>
      <c r="BR124" s="874"/>
      <c r="BS124" s="874"/>
      <c r="BT124" s="874"/>
      <c r="BU124" s="874"/>
      <c r="BV124" s="874">
        <v>68.099999999999994</v>
      </c>
      <c r="BW124" s="874"/>
      <c r="BX124" s="874"/>
      <c r="BY124" s="874"/>
      <c r="BZ124" s="874"/>
      <c r="CA124" s="874">
        <v>55.9</v>
      </c>
      <c r="CB124" s="874"/>
      <c r="CC124" s="874"/>
      <c r="CD124" s="874"/>
      <c r="CE124" s="874"/>
      <c r="CF124" s="764"/>
      <c r="CG124" s="765"/>
      <c r="CH124" s="765"/>
      <c r="CI124" s="765"/>
      <c r="CJ124" s="905"/>
      <c r="CK124" s="913"/>
      <c r="CL124" s="913"/>
      <c r="CM124" s="913"/>
      <c r="CN124" s="913"/>
      <c r="CO124" s="914"/>
      <c r="CP124" s="878" t="s">
        <v>484</v>
      </c>
      <c r="CQ124" s="879"/>
      <c r="CR124" s="879"/>
      <c r="CS124" s="879"/>
      <c r="CT124" s="879"/>
      <c r="CU124" s="879"/>
      <c r="CV124" s="879"/>
      <c r="CW124" s="879"/>
      <c r="CX124" s="879"/>
      <c r="CY124" s="879"/>
      <c r="CZ124" s="879"/>
      <c r="DA124" s="879"/>
      <c r="DB124" s="879"/>
      <c r="DC124" s="879"/>
      <c r="DD124" s="879"/>
      <c r="DE124" s="879"/>
      <c r="DF124" s="880"/>
      <c r="DG124" s="802" t="s">
        <v>127</v>
      </c>
      <c r="DH124" s="803"/>
      <c r="DI124" s="803"/>
      <c r="DJ124" s="803"/>
      <c r="DK124" s="804"/>
      <c r="DL124" s="805">
        <v>281607</v>
      </c>
      <c r="DM124" s="803"/>
      <c r="DN124" s="803"/>
      <c r="DO124" s="803"/>
      <c r="DP124" s="804"/>
      <c r="DQ124" s="805" t="s">
        <v>127</v>
      </c>
      <c r="DR124" s="803"/>
      <c r="DS124" s="803"/>
      <c r="DT124" s="803"/>
      <c r="DU124" s="804"/>
      <c r="DV124" s="891" t="s">
        <v>465</v>
      </c>
      <c r="DW124" s="892"/>
      <c r="DX124" s="892"/>
      <c r="DY124" s="892"/>
      <c r="DZ124" s="893"/>
    </row>
    <row r="125" spans="1:130" s="246" customFormat="1" ht="26.25" customHeight="1" x14ac:dyDescent="0.15">
      <c r="A125" s="860"/>
      <c r="B125" s="861"/>
      <c r="C125" s="864" t="s">
        <v>469</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127</v>
      </c>
      <c r="AB125" s="820"/>
      <c r="AC125" s="820"/>
      <c r="AD125" s="820"/>
      <c r="AE125" s="821"/>
      <c r="AF125" s="822" t="s">
        <v>127</v>
      </c>
      <c r="AG125" s="820"/>
      <c r="AH125" s="820"/>
      <c r="AI125" s="820"/>
      <c r="AJ125" s="821"/>
      <c r="AK125" s="822" t="s">
        <v>127</v>
      </c>
      <c r="AL125" s="820"/>
      <c r="AM125" s="820"/>
      <c r="AN125" s="820"/>
      <c r="AO125" s="821"/>
      <c r="AP125" s="867" t="s">
        <v>127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485</v>
      </c>
      <c r="CL125" s="895"/>
      <c r="CM125" s="895"/>
      <c r="CN125" s="895"/>
      <c r="CO125" s="896"/>
      <c r="CP125" s="903" t="s">
        <v>486</v>
      </c>
      <c r="CQ125" s="848"/>
      <c r="CR125" s="848"/>
      <c r="CS125" s="848"/>
      <c r="CT125" s="848"/>
      <c r="CU125" s="848"/>
      <c r="CV125" s="848"/>
      <c r="CW125" s="848"/>
      <c r="CX125" s="848"/>
      <c r="CY125" s="848"/>
      <c r="CZ125" s="848"/>
      <c r="DA125" s="848"/>
      <c r="DB125" s="848"/>
      <c r="DC125" s="848"/>
      <c r="DD125" s="848"/>
      <c r="DE125" s="848"/>
      <c r="DF125" s="849"/>
      <c r="DG125" s="904" t="s">
        <v>127</v>
      </c>
      <c r="DH125" s="885"/>
      <c r="DI125" s="885"/>
      <c r="DJ125" s="885"/>
      <c r="DK125" s="885"/>
      <c r="DL125" s="885" t="s">
        <v>465</v>
      </c>
      <c r="DM125" s="885"/>
      <c r="DN125" s="885"/>
      <c r="DO125" s="885"/>
      <c r="DP125" s="885"/>
      <c r="DQ125" s="885" t="s">
        <v>127</v>
      </c>
      <c r="DR125" s="885"/>
      <c r="DS125" s="885"/>
      <c r="DT125" s="885"/>
      <c r="DU125" s="885"/>
      <c r="DV125" s="886" t="s">
        <v>465</v>
      </c>
      <c r="DW125" s="886"/>
      <c r="DX125" s="886"/>
      <c r="DY125" s="886"/>
      <c r="DZ125" s="887"/>
    </row>
    <row r="126" spans="1:130" s="246" customFormat="1" ht="26.25" customHeight="1" thickBot="1" x14ac:dyDescent="0.2">
      <c r="A126" s="860"/>
      <c r="B126" s="861"/>
      <c r="C126" s="864" t="s">
        <v>471</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465</v>
      </c>
      <c r="AB126" s="820"/>
      <c r="AC126" s="820"/>
      <c r="AD126" s="820"/>
      <c r="AE126" s="821"/>
      <c r="AF126" s="822" t="s">
        <v>127</v>
      </c>
      <c r="AG126" s="820"/>
      <c r="AH126" s="820"/>
      <c r="AI126" s="820"/>
      <c r="AJ126" s="821"/>
      <c r="AK126" s="822" t="s">
        <v>127</v>
      </c>
      <c r="AL126" s="820"/>
      <c r="AM126" s="820"/>
      <c r="AN126" s="820"/>
      <c r="AO126" s="821"/>
      <c r="AP126" s="867" t="s">
        <v>127</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487</v>
      </c>
      <c r="CQ126" s="790"/>
      <c r="CR126" s="790"/>
      <c r="CS126" s="790"/>
      <c r="CT126" s="790"/>
      <c r="CU126" s="790"/>
      <c r="CV126" s="790"/>
      <c r="CW126" s="790"/>
      <c r="CX126" s="790"/>
      <c r="CY126" s="790"/>
      <c r="CZ126" s="790"/>
      <c r="DA126" s="790"/>
      <c r="DB126" s="790"/>
      <c r="DC126" s="790"/>
      <c r="DD126" s="790"/>
      <c r="DE126" s="790"/>
      <c r="DF126" s="791"/>
      <c r="DG126" s="856" t="s">
        <v>127</v>
      </c>
      <c r="DH126" s="857"/>
      <c r="DI126" s="857"/>
      <c r="DJ126" s="857"/>
      <c r="DK126" s="857"/>
      <c r="DL126" s="857" t="s">
        <v>127</v>
      </c>
      <c r="DM126" s="857"/>
      <c r="DN126" s="857"/>
      <c r="DO126" s="857"/>
      <c r="DP126" s="857"/>
      <c r="DQ126" s="857" t="s">
        <v>127</v>
      </c>
      <c r="DR126" s="857"/>
      <c r="DS126" s="857"/>
      <c r="DT126" s="857"/>
      <c r="DU126" s="857"/>
      <c r="DV126" s="834" t="s">
        <v>127</v>
      </c>
      <c r="DW126" s="834"/>
      <c r="DX126" s="834"/>
      <c r="DY126" s="834"/>
      <c r="DZ126" s="835"/>
    </row>
    <row r="127" spans="1:130" s="246" customFormat="1" ht="26.25" customHeight="1" x14ac:dyDescent="0.15">
      <c r="A127" s="862"/>
      <c r="B127" s="863"/>
      <c r="C127" s="881" t="s">
        <v>488</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489</v>
      </c>
      <c r="AB127" s="820"/>
      <c r="AC127" s="820"/>
      <c r="AD127" s="820"/>
      <c r="AE127" s="821"/>
      <c r="AF127" s="822" t="s">
        <v>127</v>
      </c>
      <c r="AG127" s="820"/>
      <c r="AH127" s="820"/>
      <c r="AI127" s="820"/>
      <c r="AJ127" s="821"/>
      <c r="AK127" s="822" t="s">
        <v>127</v>
      </c>
      <c r="AL127" s="820"/>
      <c r="AM127" s="820"/>
      <c r="AN127" s="820"/>
      <c r="AO127" s="821"/>
      <c r="AP127" s="867" t="s">
        <v>465</v>
      </c>
      <c r="AQ127" s="868"/>
      <c r="AR127" s="868"/>
      <c r="AS127" s="868"/>
      <c r="AT127" s="869"/>
      <c r="AU127" s="282"/>
      <c r="AV127" s="282"/>
      <c r="AW127" s="282"/>
      <c r="AX127" s="884" t="s">
        <v>490</v>
      </c>
      <c r="AY127" s="852"/>
      <c r="AZ127" s="852"/>
      <c r="BA127" s="852"/>
      <c r="BB127" s="852"/>
      <c r="BC127" s="852"/>
      <c r="BD127" s="852"/>
      <c r="BE127" s="853"/>
      <c r="BF127" s="851" t="s">
        <v>491</v>
      </c>
      <c r="BG127" s="852"/>
      <c r="BH127" s="852"/>
      <c r="BI127" s="852"/>
      <c r="BJ127" s="852"/>
      <c r="BK127" s="852"/>
      <c r="BL127" s="853"/>
      <c r="BM127" s="851" t="s">
        <v>492</v>
      </c>
      <c r="BN127" s="852"/>
      <c r="BO127" s="852"/>
      <c r="BP127" s="852"/>
      <c r="BQ127" s="852"/>
      <c r="BR127" s="852"/>
      <c r="BS127" s="853"/>
      <c r="BT127" s="851" t="s">
        <v>493</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494</v>
      </c>
      <c r="CQ127" s="790"/>
      <c r="CR127" s="790"/>
      <c r="CS127" s="790"/>
      <c r="CT127" s="790"/>
      <c r="CU127" s="790"/>
      <c r="CV127" s="790"/>
      <c r="CW127" s="790"/>
      <c r="CX127" s="790"/>
      <c r="CY127" s="790"/>
      <c r="CZ127" s="790"/>
      <c r="DA127" s="790"/>
      <c r="DB127" s="790"/>
      <c r="DC127" s="790"/>
      <c r="DD127" s="790"/>
      <c r="DE127" s="790"/>
      <c r="DF127" s="791"/>
      <c r="DG127" s="856" t="s">
        <v>466</v>
      </c>
      <c r="DH127" s="857"/>
      <c r="DI127" s="857"/>
      <c r="DJ127" s="857"/>
      <c r="DK127" s="857"/>
      <c r="DL127" s="857" t="s">
        <v>466</v>
      </c>
      <c r="DM127" s="857"/>
      <c r="DN127" s="857"/>
      <c r="DO127" s="857"/>
      <c r="DP127" s="857"/>
      <c r="DQ127" s="857" t="s">
        <v>127</v>
      </c>
      <c r="DR127" s="857"/>
      <c r="DS127" s="857"/>
      <c r="DT127" s="857"/>
      <c r="DU127" s="857"/>
      <c r="DV127" s="834" t="s">
        <v>127</v>
      </c>
      <c r="DW127" s="834"/>
      <c r="DX127" s="834"/>
      <c r="DY127" s="834"/>
      <c r="DZ127" s="835"/>
    </row>
    <row r="128" spans="1:130" s="246" customFormat="1" ht="26.25" customHeight="1" thickBot="1" x14ac:dyDescent="0.2">
      <c r="A128" s="836" t="s">
        <v>495</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496</v>
      </c>
      <c r="X128" s="838"/>
      <c r="Y128" s="838"/>
      <c r="Z128" s="839"/>
      <c r="AA128" s="840">
        <v>6915</v>
      </c>
      <c r="AB128" s="841"/>
      <c r="AC128" s="841"/>
      <c r="AD128" s="841"/>
      <c r="AE128" s="842"/>
      <c r="AF128" s="843">
        <v>3118</v>
      </c>
      <c r="AG128" s="841"/>
      <c r="AH128" s="841"/>
      <c r="AI128" s="841"/>
      <c r="AJ128" s="842"/>
      <c r="AK128" s="843">
        <v>1955</v>
      </c>
      <c r="AL128" s="841"/>
      <c r="AM128" s="841"/>
      <c r="AN128" s="841"/>
      <c r="AO128" s="842"/>
      <c r="AP128" s="844"/>
      <c r="AQ128" s="845"/>
      <c r="AR128" s="845"/>
      <c r="AS128" s="845"/>
      <c r="AT128" s="846"/>
      <c r="AU128" s="282"/>
      <c r="AV128" s="282"/>
      <c r="AW128" s="282"/>
      <c r="AX128" s="847" t="s">
        <v>497</v>
      </c>
      <c r="AY128" s="848"/>
      <c r="AZ128" s="848"/>
      <c r="BA128" s="848"/>
      <c r="BB128" s="848"/>
      <c r="BC128" s="848"/>
      <c r="BD128" s="848"/>
      <c r="BE128" s="849"/>
      <c r="BF128" s="826" t="s">
        <v>127</v>
      </c>
      <c r="BG128" s="827"/>
      <c r="BH128" s="827"/>
      <c r="BI128" s="827"/>
      <c r="BJ128" s="827"/>
      <c r="BK128" s="827"/>
      <c r="BL128" s="850"/>
      <c r="BM128" s="826">
        <v>13.01</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498</v>
      </c>
      <c r="CQ128" s="768"/>
      <c r="CR128" s="768"/>
      <c r="CS128" s="768"/>
      <c r="CT128" s="768"/>
      <c r="CU128" s="768"/>
      <c r="CV128" s="768"/>
      <c r="CW128" s="768"/>
      <c r="CX128" s="768"/>
      <c r="CY128" s="768"/>
      <c r="CZ128" s="768"/>
      <c r="DA128" s="768"/>
      <c r="DB128" s="768"/>
      <c r="DC128" s="768"/>
      <c r="DD128" s="768"/>
      <c r="DE128" s="768"/>
      <c r="DF128" s="769"/>
      <c r="DG128" s="830" t="s">
        <v>127</v>
      </c>
      <c r="DH128" s="831"/>
      <c r="DI128" s="831"/>
      <c r="DJ128" s="831"/>
      <c r="DK128" s="831"/>
      <c r="DL128" s="831" t="s">
        <v>127</v>
      </c>
      <c r="DM128" s="831"/>
      <c r="DN128" s="831"/>
      <c r="DO128" s="831"/>
      <c r="DP128" s="831"/>
      <c r="DQ128" s="831" t="s">
        <v>127</v>
      </c>
      <c r="DR128" s="831"/>
      <c r="DS128" s="831"/>
      <c r="DT128" s="831"/>
      <c r="DU128" s="831"/>
      <c r="DV128" s="832" t="s">
        <v>472</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499</v>
      </c>
      <c r="X129" s="817"/>
      <c r="Y129" s="817"/>
      <c r="Z129" s="818"/>
      <c r="AA129" s="819">
        <v>12107752</v>
      </c>
      <c r="AB129" s="820"/>
      <c r="AC129" s="820"/>
      <c r="AD129" s="820"/>
      <c r="AE129" s="821"/>
      <c r="AF129" s="822">
        <v>12415726</v>
      </c>
      <c r="AG129" s="820"/>
      <c r="AH129" s="820"/>
      <c r="AI129" s="820"/>
      <c r="AJ129" s="821"/>
      <c r="AK129" s="822">
        <v>12440308</v>
      </c>
      <c r="AL129" s="820"/>
      <c r="AM129" s="820"/>
      <c r="AN129" s="820"/>
      <c r="AO129" s="821"/>
      <c r="AP129" s="823"/>
      <c r="AQ129" s="824"/>
      <c r="AR129" s="824"/>
      <c r="AS129" s="824"/>
      <c r="AT129" s="825"/>
      <c r="AU129" s="284"/>
      <c r="AV129" s="284"/>
      <c r="AW129" s="284"/>
      <c r="AX129" s="789" t="s">
        <v>500</v>
      </c>
      <c r="AY129" s="790"/>
      <c r="AZ129" s="790"/>
      <c r="BA129" s="790"/>
      <c r="BB129" s="790"/>
      <c r="BC129" s="790"/>
      <c r="BD129" s="790"/>
      <c r="BE129" s="791"/>
      <c r="BF129" s="809" t="s">
        <v>465</v>
      </c>
      <c r="BG129" s="810"/>
      <c r="BH129" s="810"/>
      <c r="BI129" s="810"/>
      <c r="BJ129" s="810"/>
      <c r="BK129" s="810"/>
      <c r="BL129" s="811"/>
      <c r="BM129" s="809">
        <v>18.010000000000002</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501</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502</v>
      </c>
      <c r="X130" s="817"/>
      <c r="Y130" s="817"/>
      <c r="Z130" s="818"/>
      <c r="AA130" s="819">
        <v>1541264</v>
      </c>
      <c r="AB130" s="820"/>
      <c r="AC130" s="820"/>
      <c r="AD130" s="820"/>
      <c r="AE130" s="821"/>
      <c r="AF130" s="822">
        <v>1469420</v>
      </c>
      <c r="AG130" s="820"/>
      <c r="AH130" s="820"/>
      <c r="AI130" s="820"/>
      <c r="AJ130" s="821"/>
      <c r="AK130" s="822">
        <v>1419136</v>
      </c>
      <c r="AL130" s="820"/>
      <c r="AM130" s="820"/>
      <c r="AN130" s="820"/>
      <c r="AO130" s="821"/>
      <c r="AP130" s="823"/>
      <c r="AQ130" s="824"/>
      <c r="AR130" s="824"/>
      <c r="AS130" s="824"/>
      <c r="AT130" s="825"/>
      <c r="AU130" s="284"/>
      <c r="AV130" s="284"/>
      <c r="AW130" s="284"/>
      <c r="AX130" s="789" t="s">
        <v>503</v>
      </c>
      <c r="AY130" s="790"/>
      <c r="AZ130" s="790"/>
      <c r="BA130" s="790"/>
      <c r="BB130" s="790"/>
      <c r="BC130" s="790"/>
      <c r="BD130" s="790"/>
      <c r="BE130" s="791"/>
      <c r="BF130" s="792">
        <v>8.3000000000000007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504</v>
      </c>
      <c r="X131" s="800"/>
      <c r="Y131" s="800"/>
      <c r="Z131" s="801"/>
      <c r="AA131" s="802">
        <v>10566488</v>
      </c>
      <c r="AB131" s="803"/>
      <c r="AC131" s="803"/>
      <c r="AD131" s="803"/>
      <c r="AE131" s="804"/>
      <c r="AF131" s="805">
        <v>10946306</v>
      </c>
      <c r="AG131" s="803"/>
      <c r="AH131" s="803"/>
      <c r="AI131" s="803"/>
      <c r="AJ131" s="804"/>
      <c r="AK131" s="805">
        <v>11021172</v>
      </c>
      <c r="AL131" s="803"/>
      <c r="AM131" s="803"/>
      <c r="AN131" s="803"/>
      <c r="AO131" s="804"/>
      <c r="AP131" s="806"/>
      <c r="AQ131" s="807"/>
      <c r="AR131" s="807"/>
      <c r="AS131" s="807"/>
      <c r="AT131" s="808"/>
      <c r="AU131" s="284"/>
      <c r="AV131" s="284"/>
      <c r="AW131" s="284"/>
      <c r="AX131" s="767" t="s">
        <v>505</v>
      </c>
      <c r="AY131" s="768"/>
      <c r="AZ131" s="768"/>
      <c r="BA131" s="768"/>
      <c r="BB131" s="768"/>
      <c r="BC131" s="768"/>
      <c r="BD131" s="768"/>
      <c r="BE131" s="769"/>
      <c r="BF131" s="770">
        <v>55.9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506</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507</v>
      </c>
      <c r="W132" s="780"/>
      <c r="X132" s="780"/>
      <c r="Y132" s="780"/>
      <c r="Z132" s="781"/>
      <c r="AA132" s="782">
        <v>8.2252400229999996</v>
      </c>
      <c r="AB132" s="783"/>
      <c r="AC132" s="783"/>
      <c r="AD132" s="783"/>
      <c r="AE132" s="784"/>
      <c r="AF132" s="785">
        <v>8.4327991559999997</v>
      </c>
      <c r="AG132" s="783"/>
      <c r="AH132" s="783"/>
      <c r="AI132" s="783"/>
      <c r="AJ132" s="784"/>
      <c r="AK132" s="785">
        <v>8.2451757400000005</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508</v>
      </c>
      <c r="W133" s="759"/>
      <c r="X133" s="759"/>
      <c r="Y133" s="759"/>
      <c r="Z133" s="760"/>
      <c r="AA133" s="761">
        <v>8.6</v>
      </c>
      <c r="AB133" s="762"/>
      <c r="AC133" s="762"/>
      <c r="AD133" s="762"/>
      <c r="AE133" s="763"/>
      <c r="AF133" s="761">
        <v>8.3000000000000007</v>
      </c>
      <c r="AG133" s="762"/>
      <c r="AH133" s="762"/>
      <c r="AI133" s="762"/>
      <c r="AJ133" s="763"/>
      <c r="AK133" s="761">
        <v>8.3000000000000007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bbjSO1P3H32y8px7ZyhQHVsi2B5f20YZ7WOlCKS0p6YmeyLIiCEuWKVllNr4czXM6wFpLPa6OE/aHl/4ckIQg==" saltValue="dV2nrXEFvWpwvLUSD3Pfz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N1"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7BnPOnzKgWY6cKXjIa3qRaqqhlX6zkaJPjSXhibiCrqS6k6+vFVMi9NvHSWC2rp/EBR/u/LjksM7M6cKy6sug==" saltValue="E4VpNC3/35WPHeUl5EeN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BG1"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sJ8elCwOCGulGJkw3tKwSFNmSXUO36+s734mNr5JW37tQLIEjyH+sWmwbLfMkVl0nrRez38KJ6adFj3qWcYRqQ==" saltValue="fBJ46eHrUTWx6LbwmaZI1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E13"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517</v>
      </c>
      <c r="AL9" s="1189"/>
      <c r="AM9" s="1189"/>
      <c r="AN9" s="1190"/>
      <c r="AO9" s="312">
        <v>3345487</v>
      </c>
      <c r="AP9" s="312">
        <v>54124</v>
      </c>
      <c r="AQ9" s="313">
        <v>57145</v>
      </c>
      <c r="AR9" s="314">
        <v>-5.3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518</v>
      </c>
      <c r="AL10" s="1189"/>
      <c r="AM10" s="1189"/>
      <c r="AN10" s="1190"/>
      <c r="AO10" s="315">
        <v>366137</v>
      </c>
      <c r="AP10" s="315">
        <v>5923</v>
      </c>
      <c r="AQ10" s="316">
        <v>3801</v>
      </c>
      <c r="AR10" s="317">
        <v>55.8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519</v>
      </c>
      <c r="AL11" s="1189"/>
      <c r="AM11" s="1189"/>
      <c r="AN11" s="1190"/>
      <c r="AO11" s="315">
        <v>52151</v>
      </c>
      <c r="AP11" s="315">
        <v>844</v>
      </c>
      <c r="AQ11" s="316">
        <v>6723</v>
      </c>
      <c r="AR11" s="317">
        <v>-87.4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520</v>
      </c>
      <c r="AL12" s="1189"/>
      <c r="AM12" s="1189"/>
      <c r="AN12" s="1190"/>
      <c r="AO12" s="315" t="s">
        <v>521</v>
      </c>
      <c r="AP12" s="315" t="s">
        <v>521</v>
      </c>
      <c r="AQ12" s="316">
        <v>959</v>
      </c>
      <c r="AR12" s="317" t="s">
        <v>521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522</v>
      </c>
      <c r="AL13" s="1189"/>
      <c r="AM13" s="1189"/>
      <c r="AN13" s="1190"/>
      <c r="AO13" s="315" t="s">
        <v>521</v>
      </c>
      <c r="AP13" s="315" t="s">
        <v>521</v>
      </c>
      <c r="AQ13" s="316">
        <v>1</v>
      </c>
      <c r="AR13" s="317" t="s">
        <v>521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523</v>
      </c>
      <c r="AL14" s="1189"/>
      <c r="AM14" s="1189"/>
      <c r="AN14" s="1190"/>
      <c r="AO14" s="315">
        <v>259353</v>
      </c>
      <c r="AP14" s="315">
        <v>4196</v>
      </c>
      <c r="AQ14" s="316">
        <v>2728</v>
      </c>
      <c r="AR14" s="317">
        <v>53.8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524</v>
      </c>
      <c r="AL15" s="1189"/>
      <c r="AM15" s="1189"/>
      <c r="AN15" s="1190"/>
      <c r="AO15" s="315">
        <v>11157</v>
      </c>
      <c r="AP15" s="315">
        <v>181</v>
      </c>
      <c r="AQ15" s="316">
        <v>1349</v>
      </c>
      <c r="AR15" s="317">
        <v>-86.6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525</v>
      </c>
      <c r="AL16" s="1192"/>
      <c r="AM16" s="1192"/>
      <c r="AN16" s="1193"/>
      <c r="AO16" s="315">
        <v>-373747</v>
      </c>
      <c r="AP16" s="315">
        <v>-6047</v>
      </c>
      <c r="AQ16" s="316">
        <v>-4270</v>
      </c>
      <c r="AR16" s="317">
        <v>41.6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187</v>
      </c>
      <c r="AL17" s="1192"/>
      <c r="AM17" s="1192"/>
      <c r="AN17" s="1193"/>
      <c r="AO17" s="315">
        <v>3660538</v>
      </c>
      <c r="AP17" s="315">
        <v>59221</v>
      </c>
      <c r="AQ17" s="316">
        <v>68438</v>
      </c>
      <c r="AR17" s="317">
        <v>-13.5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530</v>
      </c>
      <c r="AL21" s="1186"/>
      <c r="AM21" s="1186"/>
      <c r="AN21" s="1187"/>
      <c r="AO21" s="327">
        <v>6.54</v>
      </c>
      <c r="AP21" s="328">
        <v>6.23</v>
      </c>
      <c r="AQ21" s="329">
        <v>0.31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531</v>
      </c>
      <c r="AL22" s="1186"/>
      <c r="AM22" s="1186"/>
      <c r="AN22" s="1187"/>
      <c r="AO22" s="332">
        <v>95.1</v>
      </c>
      <c r="AP22" s="333">
        <v>98.5</v>
      </c>
      <c r="AQ22" s="334">
        <v>-3.4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535</v>
      </c>
      <c r="AL32" s="1177"/>
      <c r="AM32" s="1177"/>
      <c r="AN32" s="1178"/>
      <c r="AO32" s="342">
        <v>1973272</v>
      </c>
      <c r="AP32" s="342">
        <v>31924</v>
      </c>
      <c r="AQ32" s="343">
        <v>33979</v>
      </c>
      <c r="AR32" s="344">
        <v>-6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536</v>
      </c>
      <c r="AL33" s="1177"/>
      <c r="AM33" s="1177"/>
      <c r="AN33" s="1178"/>
      <c r="AO33" s="342" t="s">
        <v>521</v>
      </c>
      <c r="AP33" s="342" t="s">
        <v>521</v>
      </c>
      <c r="AQ33" s="343" t="s">
        <v>521</v>
      </c>
      <c r="AR33" s="344" t="s">
        <v>521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537</v>
      </c>
      <c r="AL34" s="1177"/>
      <c r="AM34" s="1177"/>
      <c r="AN34" s="1178"/>
      <c r="AO34" s="342" t="s">
        <v>521</v>
      </c>
      <c r="AP34" s="342" t="s">
        <v>521</v>
      </c>
      <c r="AQ34" s="343">
        <v>15</v>
      </c>
      <c r="AR34" s="344" t="s">
        <v>521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538</v>
      </c>
      <c r="AL35" s="1177"/>
      <c r="AM35" s="1177"/>
      <c r="AN35" s="1178"/>
      <c r="AO35" s="342">
        <v>261253</v>
      </c>
      <c r="AP35" s="342">
        <v>4227</v>
      </c>
      <c r="AQ35" s="343">
        <v>9031</v>
      </c>
      <c r="AR35" s="344">
        <v>-53.2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539</v>
      </c>
      <c r="AL36" s="1177"/>
      <c r="AM36" s="1177"/>
      <c r="AN36" s="1178"/>
      <c r="AO36" s="342">
        <v>67035</v>
      </c>
      <c r="AP36" s="342">
        <v>1085</v>
      </c>
      <c r="AQ36" s="343">
        <v>1893</v>
      </c>
      <c r="AR36" s="344">
        <v>-42.7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540</v>
      </c>
      <c r="AL37" s="1177"/>
      <c r="AM37" s="1177"/>
      <c r="AN37" s="1178"/>
      <c r="AO37" s="342">
        <v>27407</v>
      </c>
      <c r="AP37" s="342">
        <v>443</v>
      </c>
      <c r="AQ37" s="343">
        <v>1352</v>
      </c>
      <c r="AR37" s="344">
        <v>-67.2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541</v>
      </c>
      <c r="AL38" s="1180"/>
      <c r="AM38" s="1180"/>
      <c r="AN38" s="1181"/>
      <c r="AO38" s="345">
        <v>839</v>
      </c>
      <c r="AP38" s="345">
        <v>14</v>
      </c>
      <c r="AQ38" s="346">
        <v>1</v>
      </c>
      <c r="AR38" s="334">
        <v>1300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542</v>
      </c>
      <c r="AL39" s="1180"/>
      <c r="AM39" s="1180"/>
      <c r="AN39" s="1181"/>
      <c r="AO39" s="342">
        <v>-1955</v>
      </c>
      <c r="AP39" s="342">
        <v>-32</v>
      </c>
      <c r="AQ39" s="343">
        <v>-6634</v>
      </c>
      <c r="AR39" s="344">
        <v>-99.5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543</v>
      </c>
      <c r="AL40" s="1177"/>
      <c r="AM40" s="1177"/>
      <c r="AN40" s="1178"/>
      <c r="AO40" s="342">
        <v>-1419136</v>
      </c>
      <c r="AP40" s="342">
        <v>-22959</v>
      </c>
      <c r="AQ40" s="343">
        <v>-28305</v>
      </c>
      <c r="AR40" s="344">
        <v>-18.899999999999999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908715</v>
      </c>
      <c r="AP41" s="342">
        <v>14702</v>
      </c>
      <c r="AQ41" s="343">
        <v>11332</v>
      </c>
      <c r="AR41" s="344">
        <v>29.7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512</v>
      </c>
      <c r="AN49" s="1171" t="s">
        <v>547</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548</v>
      </c>
      <c r="AO50" s="359" t="s">
        <v>549</v>
      </c>
      <c r="AP50" s="360" t="s">
        <v>550</v>
      </c>
      <c r="AQ50" s="361" t="s">
        <v>551</v>
      </c>
      <c r="AR50" s="362" t="s">
        <v>552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3143608</v>
      </c>
      <c r="AN51" s="364">
        <v>52282</v>
      </c>
      <c r="AO51" s="365">
        <v>-0.2</v>
      </c>
      <c r="AP51" s="366">
        <v>66255</v>
      </c>
      <c r="AQ51" s="367">
        <v>3.6</v>
      </c>
      <c r="AR51" s="368">
        <v>-3.8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261424</v>
      </c>
      <c r="AN52" s="372">
        <v>4348</v>
      </c>
      <c r="AO52" s="373">
        <v>-2.4</v>
      </c>
      <c r="AP52" s="374">
        <v>31822</v>
      </c>
      <c r="AQ52" s="375">
        <v>8.8000000000000007</v>
      </c>
      <c r="AR52" s="376">
        <v>-11.2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2288261</v>
      </c>
      <c r="AN53" s="364">
        <v>38007</v>
      </c>
      <c r="AO53" s="365">
        <v>-27.3</v>
      </c>
      <c r="AP53" s="366">
        <v>92247</v>
      </c>
      <c r="AQ53" s="367">
        <v>39.200000000000003</v>
      </c>
      <c r="AR53" s="368">
        <v>-66.5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508020</v>
      </c>
      <c r="AN54" s="372">
        <v>8438</v>
      </c>
      <c r="AO54" s="373">
        <v>94.1</v>
      </c>
      <c r="AP54" s="374">
        <v>37204</v>
      </c>
      <c r="AQ54" s="375">
        <v>16.899999999999999</v>
      </c>
      <c r="AR54" s="376">
        <v>77.2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4839742</v>
      </c>
      <c r="AN55" s="364">
        <v>79491</v>
      </c>
      <c r="AO55" s="365">
        <v>109.1</v>
      </c>
      <c r="AP55" s="366">
        <v>44504</v>
      </c>
      <c r="AQ55" s="367">
        <v>-51.8</v>
      </c>
      <c r="AR55" s="368">
        <v>160.9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775905</v>
      </c>
      <c r="AN56" s="372">
        <v>12744</v>
      </c>
      <c r="AO56" s="373">
        <v>51</v>
      </c>
      <c r="AP56" s="374">
        <v>25876</v>
      </c>
      <c r="AQ56" s="375">
        <v>-30.4</v>
      </c>
      <c r="AR56" s="376">
        <v>81.400000000000006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4176602</v>
      </c>
      <c r="AN57" s="364">
        <v>68025</v>
      </c>
      <c r="AO57" s="365">
        <v>-14.4</v>
      </c>
      <c r="AP57" s="366">
        <v>47820</v>
      </c>
      <c r="AQ57" s="367">
        <v>7.5</v>
      </c>
      <c r="AR57" s="368">
        <v>-21.9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699778</v>
      </c>
      <c r="AN58" s="372">
        <v>11397</v>
      </c>
      <c r="AO58" s="373">
        <v>-10.6</v>
      </c>
      <c r="AP58" s="374">
        <v>25855</v>
      </c>
      <c r="AQ58" s="375">
        <v>-0.1</v>
      </c>
      <c r="AR58" s="376">
        <v>-10.5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2855854</v>
      </c>
      <c r="AN59" s="364">
        <v>46203</v>
      </c>
      <c r="AO59" s="365">
        <v>-32.1</v>
      </c>
      <c r="AP59" s="366">
        <v>41934</v>
      </c>
      <c r="AQ59" s="367">
        <v>-12.3</v>
      </c>
      <c r="AR59" s="368">
        <v>-19.8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410952</v>
      </c>
      <c r="AN60" s="372">
        <v>6649</v>
      </c>
      <c r="AO60" s="373">
        <v>-41.7</v>
      </c>
      <c r="AP60" s="374">
        <v>23352</v>
      </c>
      <c r="AQ60" s="375">
        <v>-9.6999999999999993</v>
      </c>
      <c r="AR60" s="376">
        <v>-32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3460813</v>
      </c>
      <c r="AN61" s="379">
        <v>56802</v>
      </c>
      <c r="AO61" s="380">
        <v>7</v>
      </c>
      <c r="AP61" s="381">
        <v>58552</v>
      </c>
      <c r="AQ61" s="382">
        <v>-2.8</v>
      </c>
      <c r="AR61" s="368">
        <v>9.8000000000000007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531216</v>
      </c>
      <c r="AN62" s="372">
        <v>8715</v>
      </c>
      <c r="AO62" s="373">
        <v>18.100000000000001</v>
      </c>
      <c r="AP62" s="374">
        <v>28822</v>
      </c>
      <c r="AQ62" s="375">
        <v>-2.9</v>
      </c>
      <c r="AR62" s="376">
        <v>21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Ky9HXP2EkbXVfn/2aP1mU4Tgpy1Je8obg2ZXOB8Tpw0Z46wYjNLyRmJ2wTCxnjE3Gdu+e0gq7F+e2ER0wPZaQ==" saltValue="9Y5ROJrUk12p/waEnAC78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71" zoomScale="90" zoomScaleNormal="90" zoomScaleSheetLayoutView="55" workbookViewId="0">
      <selection activeCell="AE91" sqref="AE91"/>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twpIo6IuWrTVm2S88Kle4+YzzEVHoj+iKFpiJd0DKf/bTOB/9/sQwtLj7azCGuMQ2d6dcV1bM5yI/TLxWkWGw==" saltValue="iSdD2UwAy78z+gmH4z1g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79"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nKMRc7NxmnPbaMwlKrfrlyRjMPkAKoihbuO2cvWMOXfhLoRgM0rh+nC5cibBcXFyNcmUzKBDXGW3xYbbdEGiA==" saltValue="DCENUzHZbsXoNhPVaYrHl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F28" zoomScaleSheetLayoutView="100" workbookViewId="0">
      <selection activeCell="J47" sqref="J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4" t="s">
        <v>3</v>
      </c>
      <c r="D47" s="1194"/>
      <c r="E47" s="1195"/>
      <c r="F47" s="11">
        <v>5.7</v>
      </c>
      <c r="G47" s="12">
        <v>6.74</v>
      </c>
      <c r="H47" s="12">
        <v>7.16</v>
      </c>
      <c r="I47" s="12">
        <v>6.01</v>
      </c>
      <c r="J47" s="13">
        <v>5.2</v>
      </c>
    </row>
    <row r="48" spans="2:10" ht="57.75" customHeight="1" x14ac:dyDescent="0.15">
      <c r="B48" s="14"/>
      <c r="C48" s="1196" t="s">
        <v>4</v>
      </c>
      <c r="D48" s="1196"/>
      <c r="E48" s="1197"/>
      <c r="F48" s="15">
        <v>2.5099999999999998</v>
      </c>
      <c r="G48" s="16">
        <v>4.82</v>
      </c>
      <c r="H48" s="16">
        <v>2.54</v>
      </c>
      <c r="I48" s="16">
        <v>3.48</v>
      </c>
      <c r="J48" s="17">
        <v>4.08</v>
      </c>
    </row>
    <row r="49" spans="2:10" ht="57.75" customHeight="1" thickBot="1" x14ac:dyDescent="0.2">
      <c r="B49" s="18"/>
      <c r="C49" s="1198" t="s">
        <v>5</v>
      </c>
      <c r="D49" s="1198"/>
      <c r="E49" s="1199"/>
      <c r="F49" s="19" t="s">
        <v>568</v>
      </c>
      <c r="G49" s="20">
        <v>2.39</v>
      </c>
      <c r="H49" s="20" t="s">
        <v>569</v>
      </c>
      <c r="I49" s="20" t="s">
        <v>570</v>
      </c>
      <c r="J49" s="21" t="s">
        <v>571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MTqecgJphrgg+3Y8QmvCwwyJH9ML/mI5tJXEIbTN3HjjpRTxfIkvP7SkBLUQdX6/h0q/wNfPIi8+EY4zBr2fA==" saltValue="+mgWjTzTtu/FlgQMI3iP6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06" t="s">
        <v>572</v>
      </c>
      <c r="D34" s="1206"/>
      <c r="E34" s="1207"/>
      <c r="F34" s="32">
        <v>16.489999999999998</v>
      </c>
      <c r="G34" s="33">
        <v>17.63</v>
      </c>
      <c r="H34" s="33">
        <v>19</v>
      </c>
      <c r="I34" s="33">
        <v>20.12</v>
      </c>
      <c r="J34" s="34">
        <v>10.35</v>
      </c>
      <c r="K34" s="22"/>
      <c r="L34" s="22"/>
      <c r="M34" s="22"/>
      <c r="N34" s="22"/>
      <c r="O34" s="22"/>
      <c r="P34" s="22"/>
    </row>
    <row r="35" spans="1:16" ht="39" customHeight="1" x14ac:dyDescent="0.15">
      <c r="A35" s="22"/>
      <c r="B35" s="35"/>
      <c r="C35" s="1200" t="s">
        <v>573</v>
      </c>
      <c r="D35" s="1201"/>
      <c r="E35" s="1202"/>
      <c r="F35" s="36">
        <v>2.46</v>
      </c>
      <c r="G35" s="37">
        <v>4.75</v>
      </c>
      <c r="H35" s="37">
        <v>2.5</v>
      </c>
      <c r="I35" s="37">
        <v>3.39</v>
      </c>
      <c r="J35" s="38">
        <v>4.04</v>
      </c>
      <c r="K35" s="22"/>
      <c r="L35" s="22"/>
      <c r="M35" s="22"/>
      <c r="N35" s="22"/>
      <c r="O35" s="22"/>
      <c r="P35" s="22"/>
    </row>
    <row r="36" spans="1:16" ht="39" customHeight="1" x14ac:dyDescent="0.15">
      <c r="A36" s="22"/>
      <c r="B36" s="35"/>
      <c r="C36" s="1200" t="s">
        <v>574</v>
      </c>
      <c r="D36" s="1201"/>
      <c r="E36" s="1202"/>
      <c r="F36" s="36" t="s">
        <v>575</v>
      </c>
      <c r="G36" s="37" t="s">
        <v>576</v>
      </c>
      <c r="H36" s="37" t="s">
        <v>577</v>
      </c>
      <c r="I36" s="37" t="s">
        <v>578</v>
      </c>
      <c r="J36" s="38">
        <v>1.94</v>
      </c>
      <c r="K36" s="22"/>
      <c r="L36" s="22"/>
      <c r="M36" s="22"/>
      <c r="N36" s="22"/>
      <c r="O36" s="22"/>
      <c r="P36" s="22"/>
    </row>
    <row r="37" spans="1:16" ht="39" customHeight="1" x14ac:dyDescent="0.15">
      <c r="A37" s="22"/>
      <c r="B37" s="35"/>
      <c r="C37" s="1200" t="s">
        <v>579</v>
      </c>
      <c r="D37" s="1201"/>
      <c r="E37" s="1202"/>
      <c r="F37" s="36">
        <v>1.19</v>
      </c>
      <c r="G37" s="37">
        <v>0.38</v>
      </c>
      <c r="H37" s="37">
        <v>0.36</v>
      </c>
      <c r="I37" s="37">
        <v>0.48</v>
      </c>
      <c r="J37" s="38">
        <v>0.1</v>
      </c>
      <c r="K37" s="22"/>
      <c r="L37" s="22"/>
      <c r="M37" s="22"/>
      <c r="N37" s="22"/>
      <c r="O37" s="22"/>
      <c r="P37" s="22"/>
    </row>
    <row r="38" spans="1:16" ht="39" customHeight="1" x14ac:dyDescent="0.15">
      <c r="A38" s="22"/>
      <c r="B38" s="35"/>
      <c r="C38" s="1200" t="s">
        <v>580</v>
      </c>
      <c r="D38" s="1201"/>
      <c r="E38" s="1202"/>
      <c r="F38" s="36">
        <v>0.84</v>
      </c>
      <c r="G38" s="37">
        <v>0.59</v>
      </c>
      <c r="H38" s="37">
        <v>0.56000000000000005</v>
      </c>
      <c r="I38" s="37">
        <v>0.25</v>
      </c>
      <c r="J38" s="38">
        <v>0.1</v>
      </c>
      <c r="K38" s="22"/>
      <c r="L38" s="22"/>
      <c r="M38" s="22"/>
      <c r="N38" s="22"/>
      <c r="O38" s="22"/>
      <c r="P38" s="22"/>
    </row>
    <row r="39" spans="1:16" ht="39" customHeight="1" x14ac:dyDescent="0.15">
      <c r="A39" s="22"/>
      <c r="B39" s="35"/>
      <c r="C39" s="1200" t="s">
        <v>581</v>
      </c>
      <c r="D39" s="1201"/>
      <c r="E39" s="1202"/>
      <c r="F39" s="36">
        <v>0.11</v>
      </c>
      <c r="G39" s="37">
        <v>0.04</v>
      </c>
      <c r="H39" s="37">
        <v>0.05</v>
      </c>
      <c r="I39" s="37">
        <v>0</v>
      </c>
      <c r="J39" s="38">
        <v>0.08</v>
      </c>
      <c r="K39" s="22"/>
      <c r="L39" s="22"/>
      <c r="M39" s="22"/>
      <c r="N39" s="22"/>
      <c r="O39" s="22"/>
      <c r="P39" s="22"/>
    </row>
    <row r="40" spans="1:16" ht="39" customHeight="1" x14ac:dyDescent="0.15">
      <c r="A40" s="22"/>
      <c r="B40" s="35"/>
      <c r="C40" s="1200" t="s">
        <v>582</v>
      </c>
      <c r="D40" s="1201"/>
      <c r="E40" s="1202"/>
      <c r="F40" s="36">
        <v>0.01</v>
      </c>
      <c r="G40" s="37">
        <v>0.05</v>
      </c>
      <c r="H40" s="37">
        <v>0.06</v>
      </c>
      <c r="I40" s="37">
        <v>7.0000000000000007E-2</v>
      </c>
      <c r="J40" s="38">
        <v>0.03</v>
      </c>
      <c r="K40" s="22"/>
      <c r="L40" s="22"/>
      <c r="M40" s="22"/>
      <c r="N40" s="22"/>
      <c r="O40" s="22"/>
      <c r="P40" s="22"/>
    </row>
    <row r="41" spans="1:16" ht="39" customHeight="1" x14ac:dyDescent="0.15">
      <c r="A41" s="22"/>
      <c r="B41" s="35"/>
      <c r="C41" s="1200" t="s">
        <v>583</v>
      </c>
      <c r="D41" s="1201"/>
      <c r="E41" s="1202"/>
      <c r="F41" s="36">
        <v>0.06</v>
      </c>
      <c r="G41" s="37">
        <v>0.06</v>
      </c>
      <c r="H41" s="37">
        <v>0.03</v>
      </c>
      <c r="I41" s="37">
        <v>7.0000000000000007E-2</v>
      </c>
      <c r="J41" s="38">
        <v>0.02</v>
      </c>
      <c r="K41" s="22"/>
      <c r="L41" s="22"/>
      <c r="M41" s="22"/>
      <c r="N41" s="22"/>
      <c r="O41" s="22"/>
      <c r="P41" s="22"/>
    </row>
    <row r="42" spans="1:16" ht="39" customHeight="1" x14ac:dyDescent="0.15">
      <c r="A42" s="22"/>
      <c r="B42" s="39"/>
      <c r="C42" s="1200" t="s">
        <v>584</v>
      </c>
      <c r="D42" s="1201"/>
      <c r="E42" s="1202"/>
      <c r="F42" s="36" t="s">
        <v>585</v>
      </c>
      <c r="G42" s="37" t="s">
        <v>586</v>
      </c>
      <c r="H42" s="37" t="s">
        <v>521</v>
      </c>
      <c r="I42" s="37" t="s">
        <v>521</v>
      </c>
      <c r="J42" s="38" t="s">
        <v>521</v>
      </c>
      <c r="K42" s="22"/>
      <c r="L42" s="22"/>
      <c r="M42" s="22"/>
      <c r="N42" s="22"/>
      <c r="O42" s="22"/>
      <c r="P42" s="22"/>
    </row>
    <row r="43" spans="1:16" ht="39" customHeight="1" thickBot="1" x14ac:dyDescent="0.2">
      <c r="A43" s="22"/>
      <c r="B43" s="40"/>
      <c r="C43" s="1203" t="s">
        <v>587</v>
      </c>
      <c r="D43" s="1204"/>
      <c r="E43" s="1205"/>
      <c r="F43" s="41">
        <v>0.32</v>
      </c>
      <c r="G43" s="42">
        <v>0.44</v>
      </c>
      <c r="H43" s="42">
        <v>0.38</v>
      </c>
      <c r="I43" s="42">
        <v>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UEYvI9jjPiPie2C8C1QYWOHYX8ZHF7BcAxGFWQUMZaHEwys+3FES7ZjLFGkSsU0zPqr0nWE6fUiz8l7EsG6jA==" saltValue="6L8oAQ3NrRb43izIRo0/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J40" zoomScaleSheetLayoutView="55" workbookViewId="0">
      <selection activeCell="E49" sqref="E49:J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2266</v>
      </c>
      <c r="L45" s="60">
        <v>2203</v>
      </c>
      <c r="M45" s="60">
        <v>2094</v>
      </c>
      <c r="N45" s="60">
        <v>2037</v>
      </c>
      <c r="O45" s="61">
        <v>1973</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521</v>
      </c>
      <c r="L46" s="64" t="s">
        <v>521</v>
      </c>
      <c r="M46" s="64" t="s">
        <v>521</v>
      </c>
      <c r="N46" s="64" t="s">
        <v>521</v>
      </c>
      <c r="O46" s="65" t="s">
        <v>521</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521</v>
      </c>
      <c r="L47" s="64" t="s">
        <v>521</v>
      </c>
      <c r="M47" s="64" t="s">
        <v>521</v>
      </c>
      <c r="N47" s="64" t="s">
        <v>521</v>
      </c>
      <c r="O47" s="65" t="s">
        <v>521</v>
      </c>
      <c r="P47" s="48"/>
      <c r="Q47" s="48"/>
      <c r="R47" s="48"/>
      <c r="S47" s="48"/>
      <c r="T47" s="48"/>
      <c r="U47" s="48"/>
    </row>
    <row r="48" spans="1:21" ht="30.75" customHeight="1" x14ac:dyDescent="0.15">
      <c r="A48" s="48"/>
      <c r="B48" s="1228"/>
      <c r="C48" s="1229"/>
      <c r="D48" s="62"/>
      <c r="E48" s="1210" t="s">
        <v>15</v>
      </c>
      <c r="F48" s="1210"/>
      <c r="G48" s="1210"/>
      <c r="H48" s="1210"/>
      <c r="I48" s="1210"/>
      <c r="J48" s="1211"/>
      <c r="K48" s="63">
        <v>248</v>
      </c>
      <c r="L48" s="64">
        <v>232</v>
      </c>
      <c r="M48" s="64">
        <v>230</v>
      </c>
      <c r="N48" s="64">
        <v>259</v>
      </c>
      <c r="O48" s="65">
        <v>261</v>
      </c>
      <c r="P48" s="48"/>
      <c r="Q48" s="48"/>
      <c r="R48" s="48"/>
      <c r="S48" s="48"/>
      <c r="T48" s="48"/>
      <c r="U48" s="48"/>
    </row>
    <row r="49" spans="1:21" ht="30.75" customHeight="1" x14ac:dyDescent="0.15">
      <c r="A49" s="48"/>
      <c r="B49" s="1228"/>
      <c r="C49" s="1229"/>
      <c r="D49" s="62"/>
      <c r="E49" s="1210" t="s">
        <v>16</v>
      </c>
      <c r="F49" s="1210"/>
      <c r="G49" s="1210"/>
      <c r="H49" s="1210"/>
      <c r="I49" s="1210"/>
      <c r="J49" s="1211"/>
      <c r="K49" s="63">
        <v>37</v>
      </c>
      <c r="L49" s="64">
        <v>46</v>
      </c>
      <c r="M49" s="64">
        <v>65</v>
      </c>
      <c r="N49" s="64">
        <v>72</v>
      </c>
      <c r="O49" s="65">
        <v>67</v>
      </c>
      <c r="P49" s="48"/>
      <c r="Q49" s="48"/>
      <c r="R49" s="48"/>
      <c r="S49" s="48"/>
      <c r="T49" s="48"/>
      <c r="U49" s="48"/>
    </row>
    <row r="50" spans="1:21" ht="30.75" customHeight="1" x14ac:dyDescent="0.15">
      <c r="A50" s="48"/>
      <c r="B50" s="1228"/>
      <c r="C50" s="1229"/>
      <c r="D50" s="62"/>
      <c r="E50" s="1210" t="s">
        <v>17</v>
      </c>
      <c r="F50" s="1210"/>
      <c r="G50" s="1210"/>
      <c r="H50" s="1210"/>
      <c r="I50" s="1210"/>
      <c r="J50" s="1211"/>
      <c r="K50" s="63">
        <v>27</v>
      </c>
      <c r="L50" s="64">
        <v>27</v>
      </c>
      <c r="M50" s="64">
        <v>27</v>
      </c>
      <c r="N50" s="64">
        <v>27</v>
      </c>
      <c r="O50" s="65">
        <v>27</v>
      </c>
      <c r="P50" s="48"/>
      <c r="Q50" s="48"/>
      <c r="R50" s="48"/>
      <c r="S50" s="48"/>
      <c r="T50" s="48"/>
      <c r="U50" s="48"/>
    </row>
    <row r="51" spans="1:21" ht="30.75" customHeight="1" x14ac:dyDescent="0.15">
      <c r="A51" s="48"/>
      <c r="B51" s="1230"/>
      <c r="C51" s="1231"/>
      <c r="D51" s="66"/>
      <c r="E51" s="1210" t="s">
        <v>18</v>
      </c>
      <c r="F51" s="1210"/>
      <c r="G51" s="1210"/>
      <c r="H51" s="1210"/>
      <c r="I51" s="1210"/>
      <c r="J51" s="1211"/>
      <c r="K51" s="63">
        <v>3</v>
      </c>
      <c r="L51" s="64">
        <v>2</v>
      </c>
      <c r="M51" s="64">
        <v>1</v>
      </c>
      <c r="N51" s="64">
        <v>0</v>
      </c>
      <c r="O51" s="65">
        <v>1</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1646</v>
      </c>
      <c r="L52" s="64">
        <v>1626</v>
      </c>
      <c r="M52" s="64">
        <v>1548</v>
      </c>
      <c r="N52" s="64">
        <v>1473</v>
      </c>
      <c r="O52" s="65">
        <v>1421</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935</v>
      </c>
      <c r="L53" s="69">
        <v>884</v>
      </c>
      <c r="M53" s="69">
        <v>869</v>
      </c>
      <c r="N53" s="69">
        <v>922</v>
      </c>
      <c r="O53" s="70">
        <v>908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588</v>
      </c>
      <c r="L56" s="80" t="s">
        <v>589</v>
      </c>
      <c r="M56" s="80" t="s">
        <v>590</v>
      </c>
      <c r="N56" s="80" t="s">
        <v>591</v>
      </c>
      <c r="O56" s="81" t="s">
        <v>592</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613</v>
      </c>
      <c r="L57" s="83" t="s">
        <v>613</v>
      </c>
      <c r="M57" s="83" t="s">
        <v>613</v>
      </c>
      <c r="N57" s="83" t="s">
        <v>613</v>
      </c>
      <c r="O57" s="84" t="s">
        <v>613</v>
      </c>
    </row>
    <row r="58" spans="1:21" ht="31.5" customHeight="1" thickBot="1" x14ac:dyDescent="0.2">
      <c r="B58" s="1218"/>
      <c r="C58" s="1219"/>
      <c r="D58" s="1223" t="s">
        <v>27</v>
      </c>
      <c r="E58" s="1224"/>
      <c r="F58" s="1224"/>
      <c r="G58" s="1224"/>
      <c r="H58" s="1224"/>
      <c r="I58" s="1224"/>
      <c r="J58" s="1225"/>
      <c r="K58" s="85" t="s">
        <v>612</v>
      </c>
      <c r="L58" s="86" t="s">
        <v>612</v>
      </c>
      <c r="M58" s="86" t="s">
        <v>612</v>
      </c>
      <c r="N58" s="86" t="s">
        <v>612</v>
      </c>
      <c r="O58" s="87" t="s">
        <v>612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kx5jczaaAtK+oz/KDqIBjFxdS3LBWxE3V2C16C5yInKjhIwVuF34A//T+X0vqtwkrSblfoC8PJsJ+ESNobhyg==" saltValue="qlNefWOqfZtd1MRnzq9GB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C7"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563</v>
      </c>
      <c r="J40" s="99" t="s">
        <v>564</v>
      </c>
      <c r="K40" s="99" t="s">
        <v>565</v>
      </c>
      <c r="L40" s="99" t="s">
        <v>566</v>
      </c>
      <c r="M40" s="100" t="s">
        <v>567</v>
      </c>
    </row>
    <row r="41" spans="2:13" ht="27.75" customHeight="1" x14ac:dyDescent="0.15">
      <c r="B41" s="1246" t="s">
        <v>30</v>
      </c>
      <c r="C41" s="1247"/>
      <c r="D41" s="101"/>
      <c r="E41" s="1248" t="s">
        <v>31</v>
      </c>
      <c r="F41" s="1248"/>
      <c r="G41" s="1248"/>
      <c r="H41" s="1249"/>
      <c r="I41" s="102">
        <v>20231</v>
      </c>
      <c r="J41" s="103">
        <v>19699</v>
      </c>
      <c r="K41" s="103">
        <v>19351</v>
      </c>
      <c r="L41" s="103">
        <v>19027</v>
      </c>
      <c r="M41" s="104">
        <v>18331</v>
      </c>
    </row>
    <row r="42" spans="2:13" ht="27.75" customHeight="1" x14ac:dyDescent="0.15">
      <c r="B42" s="1236"/>
      <c r="C42" s="1237"/>
      <c r="D42" s="105"/>
      <c r="E42" s="1240" t="s">
        <v>32</v>
      </c>
      <c r="F42" s="1240"/>
      <c r="G42" s="1240"/>
      <c r="H42" s="1241"/>
      <c r="I42" s="106">
        <v>219</v>
      </c>
      <c r="J42" s="107">
        <v>192</v>
      </c>
      <c r="K42" s="107">
        <v>164</v>
      </c>
      <c r="L42" s="107">
        <v>137</v>
      </c>
      <c r="M42" s="108">
        <v>110</v>
      </c>
    </row>
    <row r="43" spans="2:13" ht="27.75" customHeight="1" x14ac:dyDescent="0.15">
      <c r="B43" s="1236"/>
      <c r="C43" s="1237"/>
      <c r="D43" s="105"/>
      <c r="E43" s="1240" t="s">
        <v>33</v>
      </c>
      <c r="F43" s="1240"/>
      <c r="G43" s="1240"/>
      <c r="H43" s="1241"/>
      <c r="I43" s="106">
        <v>2565</v>
      </c>
      <c r="J43" s="107">
        <v>2453</v>
      </c>
      <c r="K43" s="107">
        <v>2291</v>
      </c>
      <c r="L43" s="107">
        <v>2833</v>
      </c>
      <c r="M43" s="108">
        <v>2462</v>
      </c>
    </row>
    <row r="44" spans="2:13" ht="27.75" customHeight="1" x14ac:dyDescent="0.15">
      <c r="B44" s="1236"/>
      <c r="C44" s="1237"/>
      <c r="D44" s="105"/>
      <c r="E44" s="1240" t="s">
        <v>34</v>
      </c>
      <c r="F44" s="1240"/>
      <c r="G44" s="1240"/>
      <c r="H44" s="1241"/>
      <c r="I44" s="106">
        <v>920</v>
      </c>
      <c r="J44" s="107">
        <v>901</v>
      </c>
      <c r="K44" s="107">
        <v>992</v>
      </c>
      <c r="L44" s="107">
        <v>1068</v>
      </c>
      <c r="M44" s="108">
        <v>1038</v>
      </c>
    </row>
    <row r="45" spans="2:13" ht="27.75" customHeight="1" x14ac:dyDescent="0.15">
      <c r="B45" s="1236"/>
      <c r="C45" s="1237"/>
      <c r="D45" s="105"/>
      <c r="E45" s="1240" t="s">
        <v>35</v>
      </c>
      <c r="F45" s="1240"/>
      <c r="G45" s="1240"/>
      <c r="H45" s="1241"/>
      <c r="I45" s="106">
        <v>1462</v>
      </c>
      <c r="J45" s="107">
        <v>1173</v>
      </c>
      <c r="K45" s="107">
        <v>1303</v>
      </c>
      <c r="L45" s="107">
        <v>1028</v>
      </c>
      <c r="M45" s="108">
        <v>919</v>
      </c>
    </row>
    <row r="46" spans="2:13" ht="27.75" customHeight="1" x14ac:dyDescent="0.15">
      <c r="B46" s="1236"/>
      <c r="C46" s="1237"/>
      <c r="D46" s="109"/>
      <c r="E46" s="1240" t="s">
        <v>36</v>
      </c>
      <c r="F46" s="1240"/>
      <c r="G46" s="1240"/>
      <c r="H46" s="1241"/>
      <c r="I46" s="106" t="s">
        <v>521</v>
      </c>
      <c r="J46" s="107" t="s">
        <v>521</v>
      </c>
      <c r="K46" s="107" t="s">
        <v>521</v>
      </c>
      <c r="L46" s="107" t="s">
        <v>521</v>
      </c>
      <c r="M46" s="108" t="s">
        <v>521</v>
      </c>
    </row>
    <row r="47" spans="2:13" ht="27.75" customHeight="1" x14ac:dyDescent="0.15">
      <c r="B47" s="1236"/>
      <c r="C47" s="1237"/>
      <c r="D47" s="110"/>
      <c r="E47" s="1250" t="s">
        <v>37</v>
      </c>
      <c r="F47" s="1251"/>
      <c r="G47" s="1251"/>
      <c r="H47" s="1252"/>
      <c r="I47" s="106" t="s">
        <v>521</v>
      </c>
      <c r="J47" s="107" t="s">
        <v>521</v>
      </c>
      <c r="K47" s="107" t="s">
        <v>521</v>
      </c>
      <c r="L47" s="107" t="s">
        <v>521</v>
      </c>
      <c r="M47" s="108" t="s">
        <v>521</v>
      </c>
    </row>
    <row r="48" spans="2:13" ht="27.75" customHeight="1" x14ac:dyDescent="0.15">
      <c r="B48" s="1236"/>
      <c r="C48" s="1237"/>
      <c r="D48" s="105"/>
      <c r="E48" s="1240" t="s">
        <v>38</v>
      </c>
      <c r="F48" s="1240"/>
      <c r="G48" s="1240"/>
      <c r="H48" s="1241"/>
      <c r="I48" s="106" t="s">
        <v>521</v>
      </c>
      <c r="J48" s="107" t="s">
        <v>521</v>
      </c>
      <c r="K48" s="107" t="s">
        <v>521</v>
      </c>
      <c r="L48" s="107" t="s">
        <v>521</v>
      </c>
      <c r="M48" s="108" t="s">
        <v>521</v>
      </c>
    </row>
    <row r="49" spans="2:13" ht="27.75" customHeight="1" x14ac:dyDescent="0.15">
      <c r="B49" s="1238"/>
      <c r="C49" s="1239"/>
      <c r="D49" s="105"/>
      <c r="E49" s="1240" t="s">
        <v>39</v>
      </c>
      <c r="F49" s="1240"/>
      <c r="G49" s="1240"/>
      <c r="H49" s="1241"/>
      <c r="I49" s="106" t="s">
        <v>521</v>
      </c>
      <c r="J49" s="107" t="s">
        <v>521</v>
      </c>
      <c r="K49" s="107" t="s">
        <v>521</v>
      </c>
      <c r="L49" s="107" t="s">
        <v>521</v>
      </c>
      <c r="M49" s="108" t="s">
        <v>521</v>
      </c>
    </row>
    <row r="50" spans="2:13" ht="27.75" customHeight="1" x14ac:dyDescent="0.15">
      <c r="B50" s="1234" t="s">
        <v>40</v>
      </c>
      <c r="C50" s="1235"/>
      <c r="D50" s="111"/>
      <c r="E50" s="1240" t="s">
        <v>41</v>
      </c>
      <c r="F50" s="1240"/>
      <c r="G50" s="1240"/>
      <c r="H50" s="1241"/>
      <c r="I50" s="106">
        <v>1957</v>
      </c>
      <c r="J50" s="107">
        <v>2865</v>
      </c>
      <c r="K50" s="107">
        <v>2582</v>
      </c>
      <c r="L50" s="107">
        <v>2482</v>
      </c>
      <c r="M50" s="108">
        <v>2283</v>
      </c>
    </row>
    <row r="51" spans="2:13" ht="27.75" customHeight="1" x14ac:dyDescent="0.15">
      <c r="B51" s="1236"/>
      <c r="C51" s="1237"/>
      <c r="D51" s="105"/>
      <c r="E51" s="1240" t="s">
        <v>42</v>
      </c>
      <c r="F51" s="1240"/>
      <c r="G51" s="1240"/>
      <c r="H51" s="1241"/>
      <c r="I51" s="106">
        <v>10</v>
      </c>
      <c r="J51" s="107">
        <v>5</v>
      </c>
      <c r="K51" s="107">
        <v>78</v>
      </c>
      <c r="L51" s="107">
        <v>388</v>
      </c>
      <c r="M51" s="108">
        <v>416</v>
      </c>
    </row>
    <row r="52" spans="2:13" ht="27.75" customHeight="1" x14ac:dyDescent="0.15">
      <c r="B52" s="1238"/>
      <c r="C52" s="1239"/>
      <c r="D52" s="105"/>
      <c r="E52" s="1240" t="s">
        <v>43</v>
      </c>
      <c r="F52" s="1240"/>
      <c r="G52" s="1240"/>
      <c r="H52" s="1241"/>
      <c r="I52" s="106">
        <v>15484</v>
      </c>
      <c r="J52" s="107">
        <v>14420</v>
      </c>
      <c r="K52" s="107">
        <v>14131</v>
      </c>
      <c r="L52" s="107">
        <v>13759</v>
      </c>
      <c r="M52" s="108">
        <v>13990</v>
      </c>
    </row>
    <row r="53" spans="2:13" ht="27.75" customHeight="1" thickBot="1" x14ac:dyDescent="0.2">
      <c r="B53" s="1242" t="s">
        <v>44</v>
      </c>
      <c r="C53" s="1243"/>
      <c r="D53" s="112"/>
      <c r="E53" s="1244" t="s">
        <v>45</v>
      </c>
      <c r="F53" s="1244"/>
      <c r="G53" s="1244"/>
      <c r="H53" s="1245"/>
      <c r="I53" s="113">
        <v>7946</v>
      </c>
      <c r="J53" s="114">
        <v>7128</v>
      </c>
      <c r="K53" s="114">
        <v>7311</v>
      </c>
      <c r="L53" s="114">
        <v>7464</v>
      </c>
      <c r="M53" s="115">
        <v>6170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M9YcFkVetV6WmcfolGd9XFUIDJPsXih6nvldmGuAqXL7QX7BasBErn95kcTtJmV/ROpWgSZC0/sciR3oQu52Q==" saltValue="71hEghd/vjb1IN51wCll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abSelected="1" topLeftCell="A43" zoomScale="60" zoomScaleNormal="60" zoomScaleSheetLayoutView="100" workbookViewId="0">
      <selection activeCell="G57" sqref="G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565</v>
      </c>
      <c r="G54" s="124" t="s">
        <v>566</v>
      </c>
      <c r="H54" s="125" t="s">
        <v>567</v>
      </c>
    </row>
    <row r="55" spans="2:8" ht="52.5" customHeight="1" x14ac:dyDescent="0.15">
      <c r="B55" s="126"/>
      <c r="C55" s="1261" t="s">
        <v>48</v>
      </c>
      <c r="D55" s="1261"/>
      <c r="E55" s="1262"/>
      <c r="F55" s="127">
        <v>867</v>
      </c>
      <c r="G55" s="127">
        <v>747</v>
      </c>
      <c r="H55" s="128">
        <v>647</v>
      </c>
    </row>
    <row r="56" spans="2:8" ht="52.5" customHeight="1" x14ac:dyDescent="0.15">
      <c r="B56" s="129"/>
      <c r="C56" s="1263" t="s">
        <v>49</v>
      </c>
      <c r="D56" s="1263"/>
      <c r="E56" s="1264"/>
      <c r="F56" s="130">
        <v>307</v>
      </c>
      <c r="G56" s="130">
        <v>307</v>
      </c>
      <c r="H56" s="131">
        <v>307</v>
      </c>
    </row>
    <row r="57" spans="2:8" ht="53.25" customHeight="1" x14ac:dyDescent="0.15">
      <c r="B57" s="129"/>
      <c r="C57" s="1265" t="s">
        <v>50</v>
      </c>
      <c r="D57" s="1265"/>
      <c r="E57" s="1266"/>
      <c r="F57" s="132">
        <v>1380</v>
      </c>
      <c r="G57" s="132">
        <v>1426</v>
      </c>
      <c r="H57" s="133">
        <v>1302</v>
      </c>
    </row>
    <row r="58" spans="2:8" ht="45.75" customHeight="1" x14ac:dyDescent="0.15">
      <c r="B58" s="134"/>
      <c r="C58" s="1253" t="s">
        <v>607</v>
      </c>
      <c r="D58" s="1254"/>
      <c r="E58" s="1255"/>
      <c r="F58" s="135">
        <v>369</v>
      </c>
      <c r="G58" s="135">
        <v>377</v>
      </c>
      <c r="H58" s="136">
        <v>382</v>
      </c>
    </row>
    <row r="59" spans="2:8" ht="45.75" customHeight="1" x14ac:dyDescent="0.15">
      <c r="B59" s="134"/>
      <c r="C59" s="1253" t="s">
        <v>611</v>
      </c>
      <c r="D59" s="1254"/>
      <c r="E59" s="1255"/>
      <c r="F59" s="135">
        <v>485</v>
      </c>
      <c r="G59" s="135">
        <v>487</v>
      </c>
      <c r="H59" s="136">
        <v>317</v>
      </c>
    </row>
    <row r="60" spans="2:8" ht="45.75" customHeight="1" x14ac:dyDescent="0.15">
      <c r="B60" s="134"/>
      <c r="C60" s="1253" t="s">
        <v>608</v>
      </c>
      <c r="D60" s="1254"/>
      <c r="E60" s="1255"/>
      <c r="F60" s="135">
        <v>246</v>
      </c>
      <c r="G60" s="135">
        <v>246</v>
      </c>
      <c r="H60" s="136">
        <v>246</v>
      </c>
    </row>
    <row r="61" spans="2:8" ht="45.75" customHeight="1" x14ac:dyDescent="0.15">
      <c r="B61" s="134"/>
      <c r="C61" s="1253" t="s">
        <v>609</v>
      </c>
      <c r="D61" s="1254"/>
      <c r="E61" s="1255"/>
      <c r="F61" s="135">
        <v>109</v>
      </c>
      <c r="G61" s="135">
        <v>144</v>
      </c>
      <c r="H61" s="136">
        <v>185</v>
      </c>
    </row>
    <row r="62" spans="2:8" ht="45.75" customHeight="1" thickBot="1" x14ac:dyDescent="0.2">
      <c r="B62" s="137"/>
      <c r="C62" s="1256" t="s">
        <v>610</v>
      </c>
      <c r="D62" s="1257"/>
      <c r="E62" s="1258"/>
      <c r="F62" s="138">
        <v>107</v>
      </c>
      <c r="G62" s="138">
        <v>107</v>
      </c>
      <c r="H62" s="139">
        <v>107</v>
      </c>
    </row>
    <row r="63" spans="2:8" ht="52.5" customHeight="1" thickBot="1" x14ac:dyDescent="0.2">
      <c r="B63" s="140"/>
      <c r="C63" s="1259" t="s">
        <v>51</v>
      </c>
      <c r="D63" s="1259"/>
      <c r="E63" s="1260"/>
      <c r="F63" s="141">
        <v>2554</v>
      </c>
      <c r="G63" s="141">
        <v>2480</v>
      </c>
      <c r="H63" s="142">
        <v>2256</v>
      </c>
    </row>
    <row r="64" spans="2:8" ht="15" customHeight="1" x14ac:dyDescent="0.15"/>
    <row r="65" ht="0" hidden="1" customHeight="1" x14ac:dyDescent="0.15"/>
    <row r="66" ht="0" hidden="1" customHeight="1" x14ac:dyDescent="0.15"/>
  </sheetData>
  <sheetProtection algorithmName="SHA-512" hashValue="0Mxk0O3HszLdXfOuFfmlt1JbNUA5xIKXRqe9rhnAp34nHajydgihxi0kqn0+r0jTctthxnTJBzpI7k6C1yvO/w==" saltValue="aLukLCxtPES3eTm7rju4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560</v>
      </c>
      <c r="G2" s="156"/>
      <c r="H2" s="157"/>
    </row>
    <row r="3" spans="1:8" x14ac:dyDescent="0.15">
      <c r="A3" s="153" t="s">
        <v>553</v>
      </c>
      <c r="B3" s="158"/>
      <c r="C3" s="159"/>
      <c r="D3" s="160">
        <v>52282</v>
      </c>
      <c r="E3" s="161"/>
      <c r="F3" s="162">
        <v>66255</v>
      </c>
      <c r="G3" s="163"/>
      <c r="H3" s="164"/>
    </row>
    <row r="4" spans="1:8" x14ac:dyDescent="0.15">
      <c r="A4" s="165"/>
      <c r="B4" s="166"/>
      <c r="C4" s="167"/>
      <c r="D4" s="168">
        <v>4348</v>
      </c>
      <c r="E4" s="169"/>
      <c r="F4" s="170">
        <v>31822</v>
      </c>
      <c r="G4" s="171"/>
      <c r="H4" s="172"/>
    </row>
    <row r="5" spans="1:8" x14ac:dyDescent="0.15">
      <c r="A5" s="153" t="s">
        <v>555</v>
      </c>
      <c r="B5" s="158"/>
      <c r="C5" s="159"/>
      <c r="D5" s="160">
        <v>38007</v>
      </c>
      <c r="E5" s="161"/>
      <c r="F5" s="162">
        <v>92247</v>
      </c>
      <c r="G5" s="163"/>
      <c r="H5" s="164"/>
    </row>
    <row r="6" spans="1:8" x14ac:dyDescent="0.15">
      <c r="A6" s="165"/>
      <c r="B6" s="166"/>
      <c r="C6" s="167"/>
      <c r="D6" s="168">
        <v>8438</v>
      </c>
      <c r="E6" s="169"/>
      <c r="F6" s="170">
        <v>37204</v>
      </c>
      <c r="G6" s="171"/>
      <c r="H6" s="172"/>
    </row>
    <row r="7" spans="1:8" x14ac:dyDescent="0.15">
      <c r="A7" s="153" t="s">
        <v>556</v>
      </c>
      <c r="B7" s="158"/>
      <c r="C7" s="159"/>
      <c r="D7" s="160">
        <v>79491</v>
      </c>
      <c r="E7" s="161"/>
      <c r="F7" s="162">
        <v>44504</v>
      </c>
      <c r="G7" s="163"/>
      <c r="H7" s="164"/>
    </row>
    <row r="8" spans="1:8" x14ac:dyDescent="0.15">
      <c r="A8" s="165"/>
      <c r="B8" s="166"/>
      <c r="C8" s="167"/>
      <c r="D8" s="168">
        <v>12744</v>
      </c>
      <c r="E8" s="169"/>
      <c r="F8" s="170">
        <v>25876</v>
      </c>
      <c r="G8" s="171"/>
      <c r="H8" s="172"/>
    </row>
    <row r="9" spans="1:8" x14ac:dyDescent="0.15">
      <c r="A9" s="153" t="s">
        <v>557</v>
      </c>
      <c r="B9" s="158"/>
      <c r="C9" s="159"/>
      <c r="D9" s="160">
        <v>68025</v>
      </c>
      <c r="E9" s="161"/>
      <c r="F9" s="162">
        <v>47820</v>
      </c>
      <c r="G9" s="163"/>
      <c r="H9" s="164"/>
    </row>
    <row r="10" spans="1:8" x14ac:dyDescent="0.15">
      <c r="A10" s="165"/>
      <c r="B10" s="166"/>
      <c r="C10" s="167"/>
      <c r="D10" s="168">
        <v>11397</v>
      </c>
      <c r="E10" s="169"/>
      <c r="F10" s="170">
        <v>25855</v>
      </c>
      <c r="G10" s="171"/>
      <c r="H10" s="172"/>
    </row>
    <row r="11" spans="1:8" x14ac:dyDescent="0.15">
      <c r="A11" s="153" t="s">
        <v>558</v>
      </c>
      <c r="B11" s="158"/>
      <c r="C11" s="159"/>
      <c r="D11" s="160">
        <v>46203</v>
      </c>
      <c r="E11" s="161"/>
      <c r="F11" s="162">
        <v>41934</v>
      </c>
      <c r="G11" s="163"/>
      <c r="H11" s="164"/>
    </row>
    <row r="12" spans="1:8" x14ac:dyDescent="0.15">
      <c r="A12" s="165"/>
      <c r="B12" s="166"/>
      <c r="C12" s="173"/>
      <c r="D12" s="168">
        <v>6649</v>
      </c>
      <c r="E12" s="169"/>
      <c r="F12" s="170">
        <v>23352</v>
      </c>
      <c r="G12" s="171"/>
      <c r="H12" s="172"/>
    </row>
    <row r="13" spans="1:8" x14ac:dyDescent="0.15">
      <c r="A13" s="153"/>
      <c r="B13" s="158"/>
      <c r="C13" s="174"/>
      <c r="D13" s="175">
        <v>56802</v>
      </c>
      <c r="E13" s="176"/>
      <c r="F13" s="177">
        <v>58552</v>
      </c>
      <c r="G13" s="178"/>
      <c r="H13" s="164"/>
    </row>
    <row r="14" spans="1:8" x14ac:dyDescent="0.15">
      <c r="A14" s="165"/>
      <c r="B14" s="166"/>
      <c r="C14" s="167"/>
      <c r="D14" s="168">
        <v>8715</v>
      </c>
      <c r="E14" s="169"/>
      <c r="F14" s="170">
        <v>28822</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2.5099999999999998</v>
      </c>
      <c r="C19" s="179">
        <f>ROUND(VALUE(SUBSTITUTE(実質収支比率等に係る経年分析!G$48,"▲","-")),2)</f>
        <v>4.82</v>
      </c>
      <c r="D19" s="179">
        <f>ROUND(VALUE(SUBSTITUTE(実質収支比率等に係る経年分析!H$48,"▲","-")),2)</f>
        <v>2.54</v>
      </c>
      <c r="E19" s="179">
        <f>ROUND(VALUE(SUBSTITUTE(実質収支比率等に係る経年分析!I$48,"▲","-")),2)</f>
        <v>3.48</v>
      </c>
      <c r="F19" s="179">
        <f>ROUND(VALUE(SUBSTITUTE(実質収支比率等に係る経年分析!J$48,"▲","-")),2)</f>
        <v>4.08</v>
      </c>
    </row>
    <row r="20" spans="1:11" x14ac:dyDescent="0.15">
      <c r="A20" s="179" t="s">
        <v>55</v>
      </c>
      <c r="B20" s="179">
        <f>ROUND(VALUE(SUBSTITUTE(実質収支比率等に係る経年分析!F$47,"▲","-")),2)</f>
        <v>5.7</v>
      </c>
      <c r="C20" s="179">
        <f>ROUND(VALUE(SUBSTITUTE(実質収支比率等に係る経年分析!G$47,"▲","-")),2)</f>
        <v>6.74</v>
      </c>
      <c r="D20" s="179">
        <f>ROUND(VALUE(SUBSTITUTE(実質収支比率等に係る経年分析!H$47,"▲","-")),2)</f>
        <v>7.16</v>
      </c>
      <c r="E20" s="179">
        <f>ROUND(VALUE(SUBSTITUTE(実質収支比率等に係る経年分析!I$47,"▲","-")),2)</f>
        <v>6.01</v>
      </c>
      <c r="F20" s="179">
        <f>ROUND(VALUE(SUBSTITUTE(実質収支比率等に係る経年分析!J$47,"▲","-")),2)</f>
        <v>5.2</v>
      </c>
    </row>
    <row r="21" spans="1:11" x14ac:dyDescent="0.15">
      <c r="A21" s="179" t="s">
        <v>56</v>
      </c>
      <c r="B21" s="179">
        <f>IF(ISNUMBER(VALUE(SUBSTITUTE(実質収支比率等に係る経年分析!F$49,"▲","-"))),ROUND(VALUE(SUBSTITUTE(実質収支比率等に係る経年分析!F$49,"▲","-")),2),NA())</f>
        <v>-4.8</v>
      </c>
      <c r="C21" s="179">
        <f>IF(ISNUMBER(VALUE(SUBSTITUTE(実質収支比率等に係る経年分析!G$49,"▲","-"))),ROUND(VALUE(SUBSTITUTE(実質収支比率等に係る経年分析!G$49,"▲","-")),2),NA())</f>
        <v>2.39</v>
      </c>
      <c r="D21" s="179">
        <f>IF(ISNUMBER(VALUE(SUBSTITUTE(実質収支比率等に係る経年分析!H$49,"▲","-"))),ROUND(VALUE(SUBSTITUTE(実質収支比率等に係る経年分析!H$49,"▲","-")),2),NA())</f>
        <v>-4.76</v>
      </c>
      <c r="E21" s="179">
        <f>IF(ISNUMBER(VALUE(SUBSTITUTE(実質収支比率等に係る経年分析!I$49,"▲","-"))),ROUND(VALUE(SUBSTITUTE(実質収支比率等に係る経年分析!I$49,"▲","-")),2),NA())</f>
        <v>-1.85</v>
      </c>
      <c r="F21" s="179">
        <f>IF(ISNUMBER(VALUE(SUBSTITUTE(実質収支比率等に係る経年分析!J$49,"▲","-"))),ROUND(VALUE(SUBSTITUTE(実質収支比率等に係る経年分析!J$49,"▲","-")),2),NA())</f>
        <v>-2.61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0.38</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0.02</v>
      </c>
      <c r="C28" s="180" t="e">
        <f>IF(ROUND(VALUE(SUBSTITUTE(連結実質赤字比率に係る赤字・黒字の構成分析!F$42,"▲", "-")), 2) &gt;= 0, ABS(ROUND(VALUE(SUBSTITUTE(連結実質赤字比率に係る赤字・黒字の構成分析!F$42,"▲", "-")), 2)), NA())</f>
        <v>#N/A</v>
      </c>
      <c r="D28" s="180" t="e">
        <f>IF(ROUND(VALUE(SUBSTITUTE(連結実質赤字比率に係る赤字・黒字の構成分析!G$42,"▲", "-")), 2) &lt; 0, ABS(ROUND(VALUE(SUBSTITUTE(連結実質赤字比率に係る赤字・黒字の構成分析!G$42,"▲", "-")), 2)), NA())</f>
        <v>#N/A</v>
      </c>
      <c r="E28" s="180">
        <f>IF(ROUND(VALUE(SUBSTITUTE(連結実質赤字比率に係る赤字・黒字の構成分析!G$42,"▲", "-")), 2) &gt;= 0, ABS(ROUND(VALUE(SUBSTITUTE(連結実質赤字比率に係る赤字・黒字の構成分析!G$42,"▲", "-")), 2)), NA())</f>
        <v>0</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人材育成事業特別会計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0.06</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7.0000000000000007E-2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7.0000000000000007E-2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糸満漁港ふれあい公園事業特別会計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0.08</v>
      </c>
    </row>
    <row r="32" spans="1:11" x14ac:dyDescent="0.15">
      <c r="A32" s="180" t="str">
        <f>IF(連結実質赤字比率に係る赤字・黒字の構成分析!C$38="",NA(),連結実質赤字比率に係る赤字・黒字の構成分析!C$38)</f>
        <v>土地区画整理事業特別会計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0.84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0.56000000000000005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v>
      </c>
    </row>
    <row r="34" spans="1:16" x14ac:dyDescent="0.15">
      <c r="A34" s="180" t="str">
        <f>IF(連結実質赤字比率に係る赤字・黒字の構成分析!C$36="",NA(),連結実質赤字比率に係る赤字・黒字の構成分析!C$36)</f>
        <v>国民健康保険事業特別会計</v>
      </c>
      <c r="B34" s="180">
        <f>IF(ROUND(VALUE(SUBSTITUTE(連結実質赤字比率に係る赤字・黒字の構成分析!F$36,"▲", "-")), 2) &lt; 0, ABS(ROUND(VALUE(SUBSTITUTE(連結実質赤字比率に係る赤字・黒字の構成分析!F$36,"▲", "-")), 2)), NA())</f>
        <v>7.04</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8.43</v>
      </c>
      <c r="E34" s="180" t="e">
        <f>IF(ROUND(VALUE(SUBSTITUTE(連結実質赤字比率に係る赤字・黒字の構成分析!G$36,"▲", "-")), 2) &gt;= 0, ABS(ROUND(VALUE(SUBSTITUTE(連結実質赤字比率に係る赤字・黒字の構成分析!G$36,"▲", "-")), 2)), NA())</f>
        <v>#N/A</v>
      </c>
      <c r="F34" s="180">
        <f>IF(ROUND(VALUE(SUBSTITUTE(連結実質赤字比率に係る赤字・黒字の構成分析!H$36,"▲", "-")), 2) &lt; 0, ABS(ROUND(VALUE(SUBSTITUTE(連結実質赤字比率に係る赤字・黒字の構成分析!H$36,"▲", "-")), 2)), NA())</f>
        <v>8.81</v>
      </c>
      <c r="G34" s="180" t="e">
        <f>IF(ROUND(VALUE(SUBSTITUTE(連結実質赤字比率に係る赤字・黒字の構成分析!H$36,"▲", "-")), 2) &gt;= 0, ABS(ROUND(VALUE(SUBSTITUTE(連結実質赤字比率に係る赤字・黒字の構成分析!H$36,"▲", "-")), 2)), NA())</f>
        <v>#N/A</v>
      </c>
      <c r="H34" s="180">
        <f>IF(ROUND(VALUE(SUBSTITUTE(連結実質赤字比率に係る赤字・黒字の構成分析!I$36,"▲", "-")), 2) &lt; 0, ABS(ROUND(VALUE(SUBSTITUTE(連結実質赤字比率に係る赤字・黒字の構成分析!I$36,"▲", "-")), 2)), NA())</f>
        <v>7.35</v>
      </c>
      <c r="I34" s="180" t="e">
        <f>IF(ROUND(VALUE(SUBSTITUTE(連結実質赤字比率に係る赤字・黒字の構成分析!I$36,"▲", "-")), 2) &gt;= 0, ABS(ROUND(VALUE(SUBSTITUTE(連結実質赤字比率に係る赤字・黒字の構成分析!I$36,"▲", "-")), 2)), NA())</f>
        <v>#N/A</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1.94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2.46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4.75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3.39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4.04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16.489999999999998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17.63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20.12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10.35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1646</v>
      </c>
      <c r="E42" s="181"/>
      <c r="F42" s="181"/>
      <c r="G42" s="181">
        <f>'実質公債費比率（分子）の構造'!L$52</f>
        <v>1626</v>
      </c>
      <c r="H42" s="181"/>
      <c r="I42" s="181"/>
      <c r="J42" s="181">
        <f>'実質公債費比率（分子）の構造'!M$52</f>
        <v>1548</v>
      </c>
      <c r="K42" s="181"/>
      <c r="L42" s="181"/>
      <c r="M42" s="181">
        <f>'実質公債費比率（分子）の構造'!N$52</f>
        <v>1473</v>
      </c>
      <c r="N42" s="181"/>
      <c r="O42" s="181"/>
      <c r="P42" s="181">
        <f>'実質公債費比率（分子）の構造'!O$52</f>
        <v>1421</v>
      </c>
    </row>
    <row r="43" spans="1:16" x14ac:dyDescent="0.15">
      <c r="A43" s="181" t="s">
        <v>64</v>
      </c>
      <c r="B43" s="181">
        <f>'実質公債費比率（分子）の構造'!K$51</f>
        <v>3</v>
      </c>
      <c r="C43" s="181"/>
      <c r="D43" s="181"/>
      <c r="E43" s="181">
        <f>'実質公債費比率（分子）の構造'!L$51</f>
        <v>2</v>
      </c>
      <c r="F43" s="181"/>
      <c r="G43" s="181"/>
      <c r="H43" s="181">
        <f>'実質公債費比率（分子）の構造'!M$51</f>
        <v>1</v>
      </c>
      <c r="I43" s="181"/>
      <c r="J43" s="181"/>
      <c r="K43" s="181">
        <f>'実質公債費比率（分子）の構造'!N$51</f>
        <v>0</v>
      </c>
      <c r="L43" s="181"/>
      <c r="M43" s="181"/>
      <c r="N43" s="181">
        <f>'実質公債費比率（分子）の構造'!O$51</f>
        <v>1</v>
      </c>
      <c r="O43" s="181"/>
      <c r="P43" s="181"/>
    </row>
    <row r="44" spans="1:16" x14ac:dyDescent="0.15">
      <c r="A44" s="181" t="s">
        <v>65</v>
      </c>
      <c r="B44" s="181">
        <f>'実質公債費比率（分子）の構造'!K$50</f>
        <v>27</v>
      </c>
      <c r="C44" s="181"/>
      <c r="D44" s="181"/>
      <c r="E44" s="181">
        <f>'実質公債費比率（分子）の構造'!L$50</f>
        <v>27</v>
      </c>
      <c r="F44" s="181"/>
      <c r="G44" s="181"/>
      <c r="H44" s="181">
        <f>'実質公債費比率（分子）の構造'!M$50</f>
        <v>27</v>
      </c>
      <c r="I44" s="181"/>
      <c r="J44" s="181"/>
      <c r="K44" s="181">
        <f>'実質公債費比率（分子）の構造'!N$50</f>
        <v>27</v>
      </c>
      <c r="L44" s="181"/>
      <c r="M44" s="181"/>
      <c r="N44" s="181">
        <f>'実質公債費比率（分子）の構造'!O$50</f>
        <v>27</v>
      </c>
      <c r="O44" s="181"/>
      <c r="P44" s="181"/>
    </row>
    <row r="45" spans="1:16" x14ac:dyDescent="0.15">
      <c r="A45" s="181" t="s">
        <v>66</v>
      </c>
      <c r="B45" s="181">
        <f>'実質公債費比率（分子）の構造'!K$49</f>
        <v>37</v>
      </c>
      <c r="C45" s="181"/>
      <c r="D45" s="181"/>
      <c r="E45" s="181">
        <f>'実質公債費比率（分子）の構造'!L$49</f>
        <v>46</v>
      </c>
      <c r="F45" s="181"/>
      <c r="G45" s="181"/>
      <c r="H45" s="181">
        <f>'実質公債費比率（分子）の構造'!M$49</f>
        <v>65</v>
      </c>
      <c r="I45" s="181"/>
      <c r="J45" s="181"/>
      <c r="K45" s="181">
        <f>'実質公債費比率（分子）の構造'!N$49</f>
        <v>72</v>
      </c>
      <c r="L45" s="181"/>
      <c r="M45" s="181"/>
      <c r="N45" s="181">
        <f>'実質公債費比率（分子）の構造'!O$49</f>
        <v>67</v>
      </c>
      <c r="O45" s="181"/>
      <c r="P45" s="181"/>
    </row>
    <row r="46" spans="1:16" x14ac:dyDescent="0.15">
      <c r="A46" s="181" t="s">
        <v>67</v>
      </c>
      <c r="B46" s="181">
        <f>'実質公債費比率（分子）の構造'!K$48</f>
        <v>248</v>
      </c>
      <c r="C46" s="181"/>
      <c r="D46" s="181"/>
      <c r="E46" s="181">
        <f>'実質公債費比率（分子）の構造'!L$48</f>
        <v>232</v>
      </c>
      <c r="F46" s="181"/>
      <c r="G46" s="181"/>
      <c r="H46" s="181">
        <f>'実質公債費比率（分子）の構造'!M$48</f>
        <v>230</v>
      </c>
      <c r="I46" s="181"/>
      <c r="J46" s="181"/>
      <c r="K46" s="181">
        <f>'実質公債費比率（分子）の構造'!N$48</f>
        <v>259</v>
      </c>
      <c r="L46" s="181"/>
      <c r="M46" s="181"/>
      <c r="N46" s="181">
        <f>'実質公債費比率（分子）の構造'!O$48</f>
        <v>261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2266</v>
      </c>
      <c r="C49" s="181"/>
      <c r="D49" s="181"/>
      <c r="E49" s="181">
        <f>'実質公債費比率（分子）の構造'!L$45</f>
        <v>2203</v>
      </c>
      <c r="F49" s="181"/>
      <c r="G49" s="181"/>
      <c r="H49" s="181">
        <f>'実質公債費比率（分子）の構造'!M$45</f>
        <v>2094</v>
      </c>
      <c r="I49" s="181"/>
      <c r="J49" s="181"/>
      <c r="K49" s="181">
        <f>'実質公債費比率（分子）の構造'!N$45</f>
        <v>2037</v>
      </c>
      <c r="L49" s="181"/>
      <c r="M49" s="181"/>
      <c r="N49" s="181">
        <f>'実質公債費比率（分子）の構造'!O$45</f>
        <v>1973</v>
      </c>
      <c r="O49" s="181"/>
      <c r="P49" s="181"/>
    </row>
    <row r="50" spans="1:16" x14ac:dyDescent="0.15">
      <c r="A50" s="181" t="s">
        <v>71</v>
      </c>
      <c r="B50" s="181" t="e">
        <f>NA()</f>
        <v>#N/A</v>
      </c>
      <c r="C50" s="181">
        <f>IF(ISNUMBER('実質公債費比率（分子）の構造'!K$53),'実質公債費比率（分子）の構造'!K$53,NA())</f>
        <v>935</v>
      </c>
      <c r="D50" s="181" t="e">
        <f>NA()</f>
        <v>#N/A</v>
      </c>
      <c r="E50" s="181" t="e">
        <f>NA()</f>
        <v>#N/A</v>
      </c>
      <c r="F50" s="181">
        <f>IF(ISNUMBER('実質公債費比率（分子）の構造'!L$53),'実質公債費比率（分子）の構造'!L$53,NA())</f>
        <v>884</v>
      </c>
      <c r="G50" s="181" t="e">
        <f>NA()</f>
        <v>#N/A</v>
      </c>
      <c r="H50" s="181" t="e">
        <f>NA()</f>
        <v>#N/A</v>
      </c>
      <c r="I50" s="181">
        <f>IF(ISNUMBER('実質公債費比率（分子）の構造'!M$53),'実質公債費比率（分子）の構造'!M$53,NA())</f>
        <v>869</v>
      </c>
      <c r="J50" s="181" t="e">
        <f>NA()</f>
        <v>#N/A</v>
      </c>
      <c r="K50" s="181" t="e">
        <f>NA()</f>
        <v>#N/A</v>
      </c>
      <c r="L50" s="181">
        <f>IF(ISNUMBER('実質公債費比率（分子）の構造'!N$53),'実質公債費比率（分子）の構造'!N$53,NA())</f>
        <v>922</v>
      </c>
      <c r="M50" s="181" t="e">
        <f>NA()</f>
        <v>#N/A</v>
      </c>
      <c r="N50" s="181" t="e">
        <f>NA()</f>
        <v>#N/A</v>
      </c>
      <c r="O50" s="181">
        <f>IF(ISNUMBER('実質公債費比率（分子）の構造'!O$53),'実質公債費比率（分子）の構造'!O$53,NA())</f>
        <v>908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15484</v>
      </c>
      <c r="E56" s="180"/>
      <c r="F56" s="180"/>
      <c r="G56" s="180">
        <f>'将来負担比率（分子）の構造'!J$52</f>
        <v>14420</v>
      </c>
      <c r="H56" s="180"/>
      <c r="I56" s="180"/>
      <c r="J56" s="180">
        <f>'将来負担比率（分子）の構造'!K$52</f>
        <v>14131</v>
      </c>
      <c r="K56" s="180"/>
      <c r="L56" s="180"/>
      <c r="M56" s="180">
        <f>'将来負担比率（分子）の構造'!L$52</f>
        <v>13759</v>
      </c>
      <c r="N56" s="180"/>
      <c r="O56" s="180"/>
      <c r="P56" s="180">
        <f>'将来負担比率（分子）の構造'!M$52</f>
        <v>13990</v>
      </c>
    </row>
    <row r="57" spans="1:16" x14ac:dyDescent="0.15">
      <c r="A57" s="180" t="s">
        <v>42</v>
      </c>
      <c r="B57" s="180"/>
      <c r="C57" s="180"/>
      <c r="D57" s="180">
        <f>'将来負担比率（分子）の構造'!I$51</f>
        <v>10</v>
      </c>
      <c r="E57" s="180"/>
      <c r="F57" s="180"/>
      <c r="G57" s="180">
        <f>'将来負担比率（分子）の構造'!J$51</f>
        <v>5</v>
      </c>
      <c r="H57" s="180"/>
      <c r="I57" s="180"/>
      <c r="J57" s="180">
        <f>'将来負担比率（分子）の構造'!K$51</f>
        <v>78</v>
      </c>
      <c r="K57" s="180"/>
      <c r="L57" s="180"/>
      <c r="M57" s="180">
        <f>'将来負担比率（分子）の構造'!L$51</f>
        <v>388</v>
      </c>
      <c r="N57" s="180"/>
      <c r="O57" s="180"/>
      <c r="P57" s="180">
        <f>'将来負担比率（分子）の構造'!M$51</f>
        <v>416</v>
      </c>
    </row>
    <row r="58" spans="1:16" x14ac:dyDescent="0.15">
      <c r="A58" s="180" t="s">
        <v>41</v>
      </c>
      <c r="B58" s="180"/>
      <c r="C58" s="180"/>
      <c r="D58" s="180">
        <f>'将来負担比率（分子）の構造'!I$50</f>
        <v>1957</v>
      </c>
      <c r="E58" s="180"/>
      <c r="F58" s="180"/>
      <c r="G58" s="180">
        <f>'将来負担比率（分子）の構造'!J$50</f>
        <v>2865</v>
      </c>
      <c r="H58" s="180"/>
      <c r="I58" s="180"/>
      <c r="J58" s="180">
        <f>'将来負担比率（分子）の構造'!K$50</f>
        <v>2582</v>
      </c>
      <c r="K58" s="180"/>
      <c r="L58" s="180"/>
      <c r="M58" s="180">
        <f>'将来負担比率（分子）の構造'!L$50</f>
        <v>2482</v>
      </c>
      <c r="N58" s="180"/>
      <c r="O58" s="180"/>
      <c r="P58" s="180">
        <f>'将来負担比率（分子）の構造'!M$50</f>
        <v>2283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1462</v>
      </c>
      <c r="C62" s="180"/>
      <c r="D62" s="180"/>
      <c r="E62" s="180">
        <f>'将来負担比率（分子）の構造'!J$45</f>
        <v>1173</v>
      </c>
      <c r="F62" s="180"/>
      <c r="G62" s="180"/>
      <c r="H62" s="180">
        <f>'将来負担比率（分子）の構造'!K$45</f>
        <v>1303</v>
      </c>
      <c r="I62" s="180"/>
      <c r="J62" s="180"/>
      <c r="K62" s="180">
        <f>'将来負担比率（分子）の構造'!L$45</f>
        <v>1028</v>
      </c>
      <c r="L62" s="180"/>
      <c r="M62" s="180"/>
      <c r="N62" s="180">
        <f>'将来負担比率（分子）の構造'!M$45</f>
        <v>919</v>
      </c>
      <c r="O62" s="180"/>
      <c r="P62" s="180"/>
    </row>
    <row r="63" spans="1:16" x14ac:dyDescent="0.15">
      <c r="A63" s="180" t="s">
        <v>34</v>
      </c>
      <c r="B63" s="180">
        <f>'将来負担比率（分子）の構造'!I$44</f>
        <v>920</v>
      </c>
      <c r="C63" s="180"/>
      <c r="D63" s="180"/>
      <c r="E63" s="180">
        <f>'将来負担比率（分子）の構造'!J$44</f>
        <v>901</v>
      </c>
      <c r="F63" s="180"/>
      <c r="G63" s="180"/>
      <c r="H63" s="180">
        <f>'将来負担比率（分子）の構造'!K$44</f>
        <v>992</v>
      </c>
      <c r="I63" s="180"/>
      <c r="J63" s="180"/>
      <c r="K63" s="180">
        <f>'将来負担比率（分子）の構造'!L$44</f>
        <v>1068</v>
      </c>
      <c r="L63" s="180"/>
      <c r="M63" s="180"/>
      <c r="N63" s="180">
        <f>'将来負担比率（分子）の構造'!M$44</f>
        <v>1038</v>
      </c>
      <c r="O63" s="180"/>
      <c r="P63" s="180"/>
    </row>
    <row r="64" spans="1:16" x14ac:dyDescent="0.15">
      <c r="A64" s="180" t="s">
        <v>33</v>
      </c>
      <c r="B64" s="180">
        <f>'将来負担比率（分子）の構造'!I$43</f>
        <v>2565</v>
      </c>
      <c r="C64" s="180"/>
      <c r="D64" s="180"/>
      <c r="E64" s="180">
        <f>'将来負担比率（分子）の構造'!J$43</f>
        <v>2453</v>
      </c>
      <c r="F64" s="180"/>
      <c r="G64" s="180"/>
      <c r="H64" s="180">
        <f>'将来負担比率（分子）の構造'!K$43</f>
        <v>2291</v>
      </c>
      <c r="I64" s="180"/>
      <c r="J64" s="180"/>
      <c r="K64" s="180">
        <f>'将来負担比率（分子）の構造'!L$43</f>
        <v>2833</v>
      </c>
      <c r="L64" s="180"/>
      <c r="M64" s="180"/>
      <c r="N64" s="180">
        <f>'将来負担比率（分子）の構造'!M$43</f>
        <v>2462</v>
      </c>
      <c r="O64" s="180"/>
      <c r="P64" s="180"/>
    </row>
    <row r="65" spans="1:16" x14ac:dyDescent="0.15">
      <c r="A65" s="180" t="s">
        <v>32</v>
      </c>
      <c r="B65" s="180">
        <f>'将来負担比率（分子）の構造'!I$42</f>
        <v>219</v>
      </c>
      <c r="C65" s="180"/>
      <c r="D65" s="180"/>
      <c r="E65" s="180">
        <f>'将来負担比率（分子）の構造'!J$42</f>
        <v>192</v>
      </c>
      <c r="F65" s="180"/>
      <c r="G65" s="180"/>
      <c r="H65" s="180">
        <f>'将来負担比率（分子）の構造'!K$42</f>
        <v>164</v>
      </c>
      <c r="I65" s="180"/>
      <c r="J65" s="180"/>
      <c r="K65" s="180">
        <f>'将来負担比率（分子）の構造'!L$42</f>
        <v>137</v>
      </c>
      <c r="L65" s="180"/>
      <c r="M65" s="180"/>
      <c r="N65" s="180">
        <f>'将来負担比率（分子）の構造'!M$42</f>
        <v>110</v>
      </c>
      <c r="O65" s="180"/>
      <c r="P65" s="180"/>
    </row>
    <row r="66" spans="1:16" x14ac:dyDescent="0.15">
      <c r="A66" s="180" t="s">
        <v>31</v>
      </c>
      <c r="B66" s="180">
        <f>'将来負担比率（分子）の構造'!I$41</f>
        <v>20231</v>
      </c>
      <c r="C66" s="180"/>
      <c r="D66" s="180"/>
      <c r="E66" s="180">
        <f>'将来負担比率（分子）の構造'!J$41</f>
        <v>19699</v>
      </c>
      <c r="F66" s="180"/>
      <c r="G66" s="180"/>
      <c r="H66" s="180">
        <f>'将来負担比率（分子）の構造'!K$41</f>
        <v>19351</v>
      </c>
      <c r="I66" s="180"/>
      <c r="J66" s="180"/>
      <c r="K66" s="180">
        <f>'将来負担比率（分子）の構造'!L$41</f>
        <v>19027</v>
      </c>
      <c r="L66" s="180"/>
      <c r="M66" s="180"/>
      <c r="N66" s="180">
        <f>'将来負担比率（分子）の構造'!M$41</f>
        <v>18331</v>
      </c>
      <c r="O66" s="180"/>
      <c r="P66" s="180"/>
    </row>
    <row r="67" spans="1:16" x14ac:dyDescent="0.15">
      <c r="A67" s="180" t="s">
        <v>75</v>
      </c>
      <c r="B67" s="180" t="e">
        <f>NA()</f>
        <v>#N/A</v>
      </c>
      <c r="C67" s="180">
        <f>IF(ISNUMBER('将来負担比率（分子）の構造'!I$53), IF('将来負担比率（分子）の構造'!I$53 &lt; 0, 0, '将来負担比率（分子）の構造'!I$53), NA())</f>
        <v>7946</v>
      </c>
      <c r="D67" s="180" t="e">
        <f>NA()</f>
        <v>#N/A</v>
      </c>
      <c r="E67" s="180" t="e">
        <f>NA()</f>
        <v>#N/A</v>
      </c>
      <c r="F67" s="180">
        <f>IF(ISNUMBER('将来負担比率（分子）の構造'!J$53), IF('将来負担比率（分子）の構造'!J$53 &lt; 0, 0, '将来負担比率（分子）の構造'!J$53), NA())</f>
        <v>7128</v>
      </c>
      <c r="G67" s="180" t="e">
        <f>NA()</f>
        <v>#N/A</v>
      </c>
      <c r="H67" s="180" t="e">
        <f>NA()</f>
        <v>#N/A</v>
      </c>
      <c r="I67" s="180">
        <f>IF(ISNUMBER('将来負担比率（分子）の構造'!K$53), IF('将来負担比率（分子）の構造'!K$53 &lt; 0, 0, '将来負担比率（分子）の構造'!K$53), NA())</f>
        <v>7311</v>
      </c>
      <c r="J67" s="180" t="e">
        <f>NA()</f>
        <v>#N/A</v>
      </c>
      <c r="K67" s="180" t="e">
        <f>NA()</f>
        <v>#N/A</v>
      </c>
      <c r="L67" s="180">
        <f>IF(ISNUMBER('将来負担比率（分子）の構造'!L$53), IF('将来負担比率（分子）の構造'!L$53 &lt; 0, 0, '将来負担比率（分子）の構造'!L$53), NA())</f>
        <v>7464</v>
      </c>
      <c r="M67" s="180" t="e">
        <f>NA()</f>
        <v>#N/A</v>
      </c>
      <c r="N67" s="180" t="e">
        <f>NA()</f>
        <v>#N/A</v>
      </c>
      <c r="O67" s="180">
        <f>IF(ISNUMBER('将来負担比率（分子）の構造'!M$53), IF('将来負担比率（分子）の構造'!M$53 &lt; 0, 0, '将来負担比率（分子）の構造'!M$53), NA())</f>
        <v>6170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867</v>
      </c>
      <c r="C72" s="184">
        <f>基金残高に係る経年分析!G55</f>
        <v>747</v>
      </c>
      <c r="D72" s="184">
        <f>基金残高に係る経年分析!H55</f>
        <v>647</v>
      </c>
    </row>
    <row r="73" spans="1:16" x14ac:dyDescent="0.15">
      <c r="A73" s="183" t="s">
        <v>78</v>
      </c>
      <c r="B73" s="184">
        <f>基金残高に係る経年分析!F56</f>
        <v>307</v>
      </c>
      <c r="C73" s="184">
        <f>基金残高に係る経年分析!G56</f>
        <v>307</v>
      </c>
      <c r="D73" s="184">
        <f>基金残高に係る経年分析!H56</f>
        <v>307</v>
      </c>
    </row>
    <row r="74" spans="1:16" x14ac:dyDescent="0.15">
      <c r="A74" s="183" t="s">
        <v>79</v>
      </c>
      <c r="B74" s="184">
        <f>基金残高に係る経年分析!F57</f>
        <v>1380</v>
      </c>
      <c r="C74" s="184">
        <f>基金残高に係る経年分析!G57</f>
        <v>1426</v>
      </c>
      <c r="D74" s="184">
        <f>基金残高に係る経年分析!H57</f>
        <v>1302</v>
      </c>
    </row>
  </sheetData>
  <sheetProtection algorithmName="SHA-512" hashValue="bSARHvhOK1Akz/lgneW7qMEFesnXUfXiT2uMUBQTfrvUXwqJlrqKIndeOsBYx7OBTvJdr/vmAySNznoifgGQoQ==" saltValue="ef8ol/FO+CYcNfhxyVxm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2020-03-03T04:21:13Z</cp:lastPrinted>
  <dcterms:created xsi:type="dcterms:W3CDTF">2020-02-10T06:37:16Z</dcterms:created>
  <dcterms:modified xsi:type="dcterms:W3CDTF">2020-03-09T05:39:01Z</dcterms:modified>
  <cp:category/>
</cp:coreProperties>
</file>