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ilesv\PriItoman\総務部\13_財政課\11_財政係\A19_調査、事務研修等に関すること\01 調査\02_沖縄県市町村課\02 財政状況資料集★\令和6年度決算分\260302_【県市町村課 3_12(木)〆】令和６年度財政状況資料集の作成・公表について（依頼）\05（市→県）回答\"/>
    </mc:Choice>
  </mc:AlternateContent>
  <xr:revisionPtr revIDLastSave="0" documentId="13_ncr:1_{EF50E574-A1C1-4B8A-918C-2A91E756C5F9}" xr6:coauthVersionLast="47" xr6:coauthVersionMax="47" xr10:uidLastSave="{00000000-0000-0000-0000-000000000000}"/>
  <bookViews>
    <workbookView xWindow="-120" yWindow="-120" windowWidth="29040" windowHeight="15720" tabRatio="954" activeTab="3"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5" i="10" l="1"/>
  <c r="BG34" i="10"/>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O36" i="10"/>
  <c r="BE36" i="10"/>
  <c r="CO35" i="10"/>
  <c r="BW35" i="10"/>
  <c r="BW36" i="10" s="1"/>
  <c r="BW37" i="10" s="1"/>
  <c r="BW38" i="10" s="1"/>
  <c r="BW39" i="10" s="1"/>
  <c r="BW40" i="10" s="1"/>
  <c r="BW41" i="10" s="1"/>
  <c r="BW42" i="10" s="1"/>
  <c r="BW34" i="10"/>
  <c r="C34" i="10"/>
  <c r="C35" i="10" s="1"/>
  <c r="CO34" i="10" l="1"/>
  <c r="C36" i="10"/>
  <c r="C37" i="10" s="1"/>
  <c r="U34" i="10"/>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AM36" i="10" s="1"/>
  <c r="BE34" i="10" l="1"/>
  <c r="BE35" i="10" s="1"/>
</calcChain>
</file>

<file path=xl/sharedStrings.xml><?xml version="1.0" encoding="utf-8"?>
<sst xmlns="http://schemas.openxmlformats.org/spreadsheetml/2006/main" count="1098" uniqueCount="570">
  <si>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</si>
  <si>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</si>
  <si>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</si>
  <si>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</si>
  <si>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</si>
  <si>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</si>
  <si>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</si>
  <si>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</si>
  <si>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</si>
  <si>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</si>
  <si>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</si>
  <si>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</si>
  <si>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</si>
  <si>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</si>
  <si>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</si>
  <si>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</si>
  <si>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</si>
  <si>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</si>
  <si>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</si>
  <si>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</si>
  <si>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</si>
  <si>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</si>
  <si>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</si>
  <si>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</si>
  <si>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</si>
  <si>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</si>
  <si>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</si>
  <si>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</si>
  <si>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</si>
  <si>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</si>
  <si>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</si>
  <si>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</si>
  <si>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</si>
  <si>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</si>
  <si>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</si>
  <si>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</si>
  <si>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</si>
  <si>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</si>
  <si>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</si>
  <si>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</si>
  <si>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</si>
  <si>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</si>
  <si>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</si>
  <si>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</si>
  <si>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</si>
  <si>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</si>
  <si>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</si>
  <si>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</si>
  <si>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</si>
  <si>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</si>
  <si>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</si>
  <si>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</si>
  <si>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</si>
  <si>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</si>
  <si>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</si>
  <si>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</si>
  <si>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</si>
  <si>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</si>
  <si>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</si>
  <si>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</si>
  <si>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</si>
  <si>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</si>
  <si>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</si>
  <si>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</si>
  <si>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</si>
  <si>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</si>
  <si>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</si>
  <si>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</si>
  <si>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</si>
  <si>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</si>
  <si>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</si>
  <si>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</si>
  <si>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</si>
  <si>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</si>
  <si>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</si>
  <si>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</si>
  <si>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</si>
  <si>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</si>
  <si>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</si>
  <si>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</si>
  <si>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</si>
  <si>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Ⅱ－１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</si>
  <si>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</si>
  <si>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</si>
  <si>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</si>
  <si>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</si>
  <si>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</si>
  <si>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</si>
  <si>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</si>
  <si>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</si>
  <si>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</si>
  <si>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</si>
  <si>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</si>
  <si>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</si>
  <si>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糸満市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</si>
  <si>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</si>
  <si>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</si>
  <si>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</si>
  <si>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</si>
  <si>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</si>
  <si>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</si>
  <si>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</si>
  <si>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</si>
  <si>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</si>
  <si>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</si>
  <si>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</si>
  <si>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</si>
  <si>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</si>
  <si>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</si>
  <si>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</si>
  <si>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</si>
  <si>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</si>
  <si>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</si>
  <si>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</si>
  <si>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</si>
  <si>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</si>
  <si>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</si>
  <si>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</si>
  <si>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</si>
  <si>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</si>
  <si>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</si>
  <si>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</si>
  <si>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</si>
  <si>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</si>
  <si>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</si>
  <si>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</si>
  <si>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</si>
  <si>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</si>
  <si>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</si>
  <si>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</si>
  <si>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</si>
  <si>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</si>
  <si>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</si>
  <si>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</si>
  <si>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</si>
  <si>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</si>
  <si>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</si>
  <si>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</si>
  <si>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</si>
  <si>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</si>
  <si>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</si>
  <si>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</si>
  <si>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25"/>
  </si>
  <si>
    <t>うち日本人(％)</t>
    <phoneticPr fontId="5"/>
  </si>
  <si>
    <t>-0.8</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</si>
  <si>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</si>
  <si>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</si>
  <si>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</si>
  <si>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</si>
  <si>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</si>
  <si>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</si>
  <si>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</si>
  <si>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</si>
  <si>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</si>
  <si>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</si>
  <si>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</si>
  <si>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</si>
  <si>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</si>
  <si>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</si>
  <si>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</si>
  <si>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</si>
  <si>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</si>
  <si>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</si>
  <si>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</si>
  <si>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</si>
  <si>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</si>
  <si>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</si>
  <si>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</si>
  <si>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</si>
  <si>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</si>
  <si>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</si>
  <si>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</si>
  <si>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</si>
  <si>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</si>
  <si>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</si>
  <si>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</si>
  <si>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</si>
  <si>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</si>
  <si>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</si>
  <si>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</si>
  <si>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</si>
  <si>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</si>
  <si>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</si>
  <si>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</si>
  <si>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</si>
  <si>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</si>
  <si>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</si>
  <si>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</si>
  <si>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</si>
  <si>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</si>
  <si>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</si>
  <si>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</si>
  <si>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</si>
  <si>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</si>
  <si>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</si>
  <si>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</si>
  <si>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</si>
  <si>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</si>
  <si>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</si>
  <si>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</si>
  <si>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</si>
  <si>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</si>
  <si>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</si>
  <si>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沖縄県糸満市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</si>
  <si>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</si>
  <si>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</si>
  <si>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</si>
  <si>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</si>
  <si>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</si>
  <si>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</si>
  <si>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</si>
  <si>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</si>
  <si>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</si>
  <si>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</si>
  <si>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</si>
  <si>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</si>
  <si>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</si>
  <si>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</si>
  <si>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</si>
  <si>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</si>
  <si>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</si>
  <si>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</si>
  <si>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</si>
  <si>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</si>
  <si>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</si>
  <si>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</si>
  <si>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</si>
  <si>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</si>
  <si>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</si>
  <si>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</si>
  <si>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</si>
  <si>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</si>
  <si>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</si>
  <si>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</si>
  <si>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</si>
  <si>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</si>
  <si>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</si>
  <si>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</si>
  <si>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</si>
  <si>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</si>
  <si>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</si>
  <si>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</si>
  <si>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</si>
  <si>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</si>
  <si>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</si>
  <si>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</si>
  <si>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</si>
  <si>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</si>
  <si>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</si>
  <si>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</si>
  <si>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</si>
  <si>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</si>
  <si>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</si>
  <si>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</si>
  <si>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</si>
  <si>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</si>
  <si>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</si>
  <si>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</si>
  <si>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</si>
  <si>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</si>
  <si>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</si>
  <si>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</si>
  <si>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</si>
  <si>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</si>
  <si>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</si>
  <si>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</si>
  <si>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</si>
  <si>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</si>
  <si>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</si>
  <si>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</si>
  <si>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</si>
  <si>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</si>
  <si>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</si>
  <si>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</si>
  <si>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</si>
  <si>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</si>
  <si>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</si>
  <si>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</si>
  <si>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</si>
  <si>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</si>
  <si>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</si>
  <si>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</si>
  <si>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</si>
  <si>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</si>
  <si>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</si>
  <si>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</si>
  <si>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</si>
  <si>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</si>
  <si>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</si>
  <si>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</si>
  <si>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</si>
  <si>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</si>
  <si>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</si>
  <si>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</si>
  <si>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</si>
  <si>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</si>
  <si>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</si>
  <si>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</si>
  <si>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</si>
  <si>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</si>
  <si>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</si>
  <si>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</si>
  <si>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</si>
  <si>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</si>
  <si>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</si>
  <si>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</si>
  <si>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</si>
  <si>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</si>
  <si>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</si>
  <si>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</si>
  <si>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</si>
  <si>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</si>
  <si>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</si>
  <si>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</si>
  <si>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</si>
  <si>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</si>
  <si>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</si>
  <si>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</si>
  <si>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</si>
  <si>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</si>
  <si>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</si>
  <si>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</si>
  <si>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</si>
  <si>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</si>
  <si>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</si>
  <si>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</si>
  <si>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</si>
  <si>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</si>
  <si>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</si>
  <si>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</si>
  <si>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</si>
  <si>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</si>
  <si>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</si>
  <si>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</si>
  <si>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</si>
  <si>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</si>
  <si>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</si>
  <si>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</si>
  <si>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</si>
  <si>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</si>
  <si>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</si>
  <si>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</si>
  <si>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</si>
  <si>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</si>
  <si>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</si>
  <si>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</si>
  <si>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</si>
  <si>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</si>
  <si>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</si>
  <si>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</si>
  <si>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</si>
  <si>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</si>
  <si>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</si>
  <si>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</si>
  <si>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沖縄県糸満市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</si>
  <si>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</si>
  <si>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</si>
  <si>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</si>
  <si>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</si>
  <si>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</si>
  <si>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</si>
  <si>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</si>
  <si>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</si>
  <si>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</si>
  <si>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</si>
  <si>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</si>
  <si>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</si>
  <si>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</si>
  <si>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</si>
  <si>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</si>
  <si>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</si>
  <si>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</si>
  <si>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</si>
  <si>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</si>
  <si>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</si>
  <si>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人材育成事業特別会計</t>
    <phoneticPr fontId="5"/>
  </si>
  <si>
    <t>真栄里地区物流団地開発等特別会計</t>
    <phoneticPr fontId="5"/>
  </si>
  <si>
    <t>真栄里土地区画整理事業特別会計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</si>
  <si>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</si>
  <si>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</si>
  <si>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</si>
  <si>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</si>
  <si>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</si>
  <si>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</si>
  <si>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</si>
  <si>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</si>
  <si>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</si>
  <si>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</si>
  <si>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</si>
  <si>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</si>
  <si>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</si>
  <si>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</si>
  <si>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</si>
  <si>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</si>
  <si>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</si>
  <si>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</si>
  <si>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</si>
  <si>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農業集落排水事業会計</t>
    <phoneticPr fontId="5"/>
  </si>
  <si>
    <t>糸満漁港ふれあい公園事業特別会計</t>
    <phoneticPr fontId="5"/>
  </si>
  <si>
    <t>法非適用企業</t>
    <phoneticPr fontId="5"/>
  </si>
  <si>
    <t>土地区画整理事業特別会計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</si>
  <si>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</si>
  <si>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</si>
  <si>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</si>
  <si>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</si>
  <si>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</si>
  <si>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</si>
  <si>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</si>
  <si>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</si>
  <si>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</si>
  <si>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</si>
  <si>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</si>
  <si>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</si>
  <si>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</si>
  <si>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</si>
  <si>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</si>
  <si>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</si>
  <si>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</si>
  <si>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</si>
  <si>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</si>
  <si>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</si>
  <si>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</si>
  <si>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</si>
  <si>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</si>
  <si>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</si>
  <si>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</si>
  <si>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</si>
  <si>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</si>
  <si>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</si>
  <si>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</si>
  <si>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</si>
  <si>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</si>
  <si>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</si>
  <si>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</si>
  <si>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</si>
  <si>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</si>
  <si>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</si>
  <si>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</si>
  <si>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</si>
  <si>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</si>
  <si>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</si>
  <si>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</si>
  <si>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</si>
  <si>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</si>
  <si>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</si>
  <si>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</si>
  <si>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</si>
  <si>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</si>
  <si>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</si>
  <si>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</si>
  <si>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</si>
  <si>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</si>
  <si>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</si>
  <si>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</si>
  <si>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</si>
  <si>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</si>
  <si>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</si>
  <si>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</si>
  <si>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</si>
  <si>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</si>
  <si>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</si>
  <si>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</si>
  <si>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</si>
  <si>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</si>
  <si>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</si>
  <si>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</si>
  <si>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</si>
  <si>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</si>
  <si>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</si>
  <si>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</si>
  <si>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</si>
  <si>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</si>
  <si>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</si>
  <si>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</si>
  <si>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</si>
  <si>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</si>
  <si>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</si>
  <si>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</si>
  <si>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</si>
  <si>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</si>
  <si>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</si>
  <si>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</si>
  <si>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</si>
  <si>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</si>
  <si>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</si>
  <si>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</si>
  <si>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</si>
  <si>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</si>
  <si>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</si>
  <si>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</si>
  <si>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</si>
  <si>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</si>
  <si>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</si>
  <si>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</si>
  <si>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</si>
  <si>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</si>
  <si>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</si>
  <si>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</si>
  <si>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</si>
  <si>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</si>
  <si>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</si>
  <si>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</si>
  <si>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</si>
  <si>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</si>
  <si>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</si>
  <si>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</si>
  <si>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</si>
  <si>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</si>
  <si>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</si>
  <si>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</si>
  <si>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</si>
  <si>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</si>
  <si>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</si>
  <si>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</si>
  <si>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</si>
  <si>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</si>
  <si>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</si>
  <si>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</si>
  <si>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</si>
  <si>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</si>
  <si>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</si>
  <si>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</si>
  <si>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</si>
  <si>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</si>
  <si>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</si>
  <si>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</si>
  <si>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</si>
  <si>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</si>
  <si>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</si>
  <si>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</si>
  <si>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</si>
  <si>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</si>
  <si>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</si>
  <si>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</si>
  <si>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</si>
  <si>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</si>
  <si>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0.04</t>
  </si>
  <si>
    <t>▲ 4.76</t>
  </si>
  <si>
    <t>▲ 2.72</t>
  </si>
  <si>
    <t>▲ 8.97</t>
  </si>
  <si>
    <t>水道事業会計</t>
  </si>
  <si>
    <t>一般会計</t>
  </si>
  <si>
    <t>農業集落排水事業会計</t>
  </si>
  <si>
    <t>介護保険特別会計</t>
  </si>
  <si>
    <t>下水道事業会計</t>
  </si>
  <si>
    <t>国民健康保険事業特別会計</t>
  </si>
  <si>
    <t>土地区画整理事業特別会計</t>
  </si>
  <si>
    <t>人材育成事業特別会計</t>
  </si>
  <si>
    <t>その他会計（赤字）</t>
  </si>
  <si>
    <t>その他会計（黒字）</t>
  </si>
  <si>
    <t>R02</t>
    <phoneticPr fontId="5"/>
  </si>
  <si>
    <t>R03</t>
    <phoneticPr fontId="5"/>
  </si>
  <si>
    <t>R04</t>
    <phoneticPr fontId="5"/>
  </si>
  <si>
    <t>R05</t>
    <phoneticPr fontId="5"/>
  </si>
  <si>
    <t>R06</t>
    <phoneticPr fontId="5"/>
  </si>
  <si>
    <t>-</t>
    <phoneticPr fontId="2"/>
  </si>
  <si>
    <t>南部広域市町村圏事務組合（一般会計）</t>
    <rPh sb="0" eb="2">
      <t>ナンブ</t>
    </rPh>
    <rPh sb="2" eb="4">
      <t>コウイキ</t>
    </rPh>
    <rPh sb="4" eb="7">
      <t>シチョウソン</t>
    </rPh>
    <rPh sb="7" eb="8">
      <t>ケン</t>
    </rPh>
    <rPh sb="8" eb="10">
      <t>ジム</t>
    </rPh>
    <rPh sb="10" eb="12">
      <t>クミアイ</t>
    </rPh>
    <rPh sb="13" eb="15">
      <t>イッパン</t>
    </rPh>
    <rPh sb="15" eb="17">
      <t>カイケイ</t>
    </rPh>
    <phoneticPr fontId="2"/>
  </si>
  <si>
    <t>南部広域市町村圏事務組合（南斎場特別会計）</t>
    <phoneticPr fontId="2"/>
  </si>
  <si>
    <t>南部広域行政組合（一般会計）</t>
    <phoneticPr fontId="2"/>
  </si>
  <si>
    <t>沖縄県後期高齢者医療広域連合（特別会計）</t>
    <phoneticPr fontId="2"/>
  </si>
  <si>
    <t>沖縄県後期高齢者医療広域連合（一般会計）</t>
    <phoneticPr fontId="2"/>
  </si>
  <si>
    <t>沖縄県市町村総合事務組合</t>
    <phoneticPr fontId="2"/>
  </si>
  <si>
    <t>南部広域行政組合（糸豊環境衛生事業特別会計）</t>
    <phoneticPr fontId="2"/>
  </si>
  <si>
    <t>沖縄県市町村自治会館管理組合</t>
    <phoneticPr fontId="2"/>
  </si>
  <si>
    <t>糸満市土地開発公社</t>
    <rPh sb="0" eb="3">
      <t>イトマンシ</t>
    </rPh>
    <rPh sb="3" eb="5">
      <t>トチ</t>
    </rPh>
    <rPh sb="5" eb="7">
      <t>カイハツ</t>
    </rPh>
    <rPh sb="7" eb="9">
      <t>コウシャ</t>
    </rPh>
    <phoneticPr fontId="2"/>
  </si>
  <si>
    <t>ふるさと応援基金</t>
    <rPh sb="4" eb="6">
      <t>オウエン</t>
    </rPh>
    <rPh sb="6" eb="8">
      <t>キキン</t>
    </rPh>
    <phoneticPr fontId="5"/>
  </si>
  <si>
    <t>公共施設整備基金</t>
    <rPh sb="0" eb="2">
      <t>コウキョウ</t>
    </rPh>
    <rPh sb="2" eb="4">
      <t>シセツ</t>
    </rPh>
    <rPh sb="4" eb="6">
      <t>セイビ</t>
    </rPh>
    <rPh sb="6" eb="8">
      <t>キキン</t>
    </rPh>
    <phoneticPr fontId="5"/>
  </si>
  <si>
    <t>人材育成基金</t>
    <rPh sb="0" eb="2">
      <t>ジンザイ</t>
    </rPh>
    <rPh sb="2" eb="4">
      <t>イクセイ</t>
    </rPh>
    <rPh sb="4" eb="6">
      <t>キキン</t>
    </rPh>
    <phoneticPr fontId="5"/>
  </si>
  <si>
    <t>観光文化交流拠点施設基金</t>
    <rPh sb="0" eb="2">
      <t>カンコウ</t>
    </rPh>
    <rPh sb="2" eb="4">
      <t>ブンカ</t>
    </rPh>
    <rPh sb="4" eb="6">
      <t>コウリュウ</t>
    </rPh>
    <rPh sb="6" eb="8">
      <t>キョテン</t>
    </rPh>
    <rPh sb="8" eb="10">
      <t>シセツ</t>
    </rPh>
    <rPh sb="10" eb="12">
      <t>キキン</t>
    </rPh>
    <phoneticPr fontId="5"/>
  </si>
  <si>
    <t>真栄里土地区画整理事業基金</t>
    <rPh sb="0" eb="3">
      <t>マエザト</t>
    </rPh>
    <rPh sb="3" eb="5">
      <t>トチ</t>
    </rPh>
    <rPh sb="5" eb="7">
      <t>クカク</t>
    </rPh>
    <rPh sb="7" eb="9">
      <t>セイリ</t>
    </rPh>
    <rPh sb="9" eb="11">
      <t>ジギョウ</t>
    </rPh>
    <rPh sb="11" eb="13">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</si>
</sst>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45483</c:v>
                </c:pt>
                <c:pt idx="1">
                  <c:v>71871</c:v>
                </c:pt>
                <c:pt idx="2">
                  <c:v>71807</c:v>
                </c:pt>
                <c:pt idx="3">
                  <c:v>80821</c:v>
                </c:pt>
                <c:pt idx="4">
                  <c:v>79840</c:v>
                </c:pt>
              </c:numCache>
            </c:numRef>
          </c:val>
          <c:smooth val="0"/>
          <c:extLst>
            <c:ext xmlns:c16="http://schemas.microsoft.com/office/drawing/2014/chart" uri="{C3380CC4-5D6E-409C-BE32-E72D297353CC}">
              <c16:uniqueId val="{00000000-36EE-455E-B89D-C68D0556A34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73807</c:v>
                </c:pt>
                <c:pt idx="1">
                  <c:v>65634</c:v>
                </c:pt>
                <c:pt idx="2">
                  <c:v>45366</c:v>
                </c:pt>
                <c:pt idx="3">
                  <c:v>51080</c:v>
                </c:pt>
                <c:pt idx="4">
                  <c:v>69794</c:v>
                </c:pt>
              </c:numCache>
            </c:numRef>
          </c:val>
          <c:smooth val="0"/>
          <c:extLst>
            <c:ext xmlns:c16="http://schemas.microsoft.com/office/drawing/2014/chart" uri="{C3380CC4-5D6E-409C-BE32-E72D297353CC}">
              <c16:uniqueId val="{00000001-36EE-455E-B89D-C68D0556A34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3.81</c:v>
                </c:pt>
                <c:pt idx="1">
                  <c:v>6</c:v>
                </c:pt>
                <c:pt idx="2">
                  <c:v>3.29</c:v>
                </c:pt>
                <c:pt idx="3">
                  <c:v>6.37</c:v>
                </c:pt>
                <c:pt idx="4">
                  <c:v>4.9800000000000004</c:v>
                </c:pt>
              </c:numCache>
            </c:numRef>
          </c:val>
          <c:extLst>
            <c:ext xmlns:c16="http://schemas.microsoft.com/office/drawing/2014/chart" uri="{C3380CC4-5D6E-409C-BE32-E72D297353CC}">
              <c16:uniqueId val="{00000000-4B5F-4850-AF91-8BCBACADD1B8}"/>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12.87</c:v>
                </c:pt>
                <c:pt idx="1">
                  <c:v>15.34</c:v>
                </c:pt>
                <c:pt idx="2">
                  <c:v>17.28</c:v>
                </c:pt>
                <c:pt idx="3">
                  <c:v>12.86</c:v>
                </c:pt>
                <c:pt idx="4">
                  <c:v>7.8</c:v>
                </c:pt>
              </c:numCache>
            </c:numRef>
          </c:val>
          <c:extLst>
            <c:ext xmlns:c16="http://schemas.microsoft.com/office/drawing/2014/chart" uri="{C3380CC4-5D6E-409C-BE32-E72D297353CC}">
              <c16:uniqueId val="{00000001-4B5F-4850-AF91-8BCBACADD1B8}"/>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-0.04</c:v>
                </c:pt>
                <c:pt idx="1">
                  <c:v>2.44</c:v>
                </c:pt>
                <c:pt idx="2">
                  <c:v>-4.76</c:v>
                </c:pt>
                <c:pt idx="3">
                  <c:v>-2.72</c:v>
                </c:pt>
                <c:pt idx="4">
                  <c:v>-8.9700000000000006</c:v>
                </c:pt>
              </c:numCache>
            </c:numRef>
          </c:val>
          <c:smooth val="0"/>
          <c:extLst>
            <c:ext xmlns:c16="http://schemas.microsoft.com/office/drawing/2014/chart" uri="{C3380CC4-5D6E-409C-BE32-E72D297353CC}">
              <c16:uniqueId val="{00000002-4B5F-4850-AF91-8BCBACADD1B8}"/>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0.09</c:v>
                </c:pt>
                <c:pt idx="2">
                  <c:v>#N/A</c:v>
                </c:pt>
                <c:pt idx="3">
                  <c:v>0.22</c:v>
                </c:pt>
                <c:pt idx="4">
                  <c:v>#N/A</c:v>
                </c:pt>
                <c:pt idx="5">
                  <c:v>2.64</c:v>
                </c:pt>
                <c:pt idx="6">
                  <c:v>#N/A</c:v>
                </c:pt>
                <c:pt idx="7">
                  <c:v>0.05</c:v>
                </c:pt>
                <c:pt idx="8">
                  <c:v>#N/A</c:v>
                </c:pt>
                <c:pt idx="9">
                  <c:v>0.04</c:v>
                </c:pt>
              </c:numCache>
            </c:numRef>
          </c:val>
          <c:extLst>
            <c:ext xmlns:c16="http://schemas.microsoft.com/office/drawing/2014/chart" uri="{C3380CC4-5D6E-409C-BE32-E72D297353CC}">
              <c16:uniqueId val="{00000000-449F-41AB-B707-E6D549E2E69A}"/>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49F-41AB-B707-E6D549E2E69A}"/>
            </c:ext>
          </c:extLst>
        </c:ser>
        <c:ser>
          <c:idx val="2"/>
          <c:order val="2"/>
          <c:tx>
            <c:strRef>
              <c:f>データシート!$A$29</c:f>
              <c:strCache>
                <c:ptCount val="1"/>
                <c:pt idx="0">
                  <c:v>人材育成事業特別会計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0.11</c:v>
                </c:pt>
                <c:pt idx="2">
                  <c:v>#N/A</c:v>
                </c:pt>
                <c:pt idx="3">
                  <c:v>0.1</c:v>
                </c:pt>
                <c:pt idx="4">
                  <c:v>#N/A</c:v>
                </c:pt>
                <c:pt idx="5">
                  <c:v>0.04</c:v>
                </c:pt>
                <c:pt idx="6">
                  <c:v>#N/A</c:v>
                </c:pt>
                <c:pt idx="7">
                  <c:v>0.03</c:v>
                </c:pt>
                <c:pt idx="8">
                  <c:v>#N/A</c:v>
                </c:pt>
                <c:pt idx="9">
                  <c:v>0.04</c:v>
                </c:pt>
              </c:numCache>
            </c:numRef>
          </c:val>
          <c:extLst>
            <c:ext xmlns:c16="http://schemas.microsoft.com/office/drawing/2014/chart" uri="{C3380CC4-5D6E-409C-BE32-E72D297353CC}">
              <c16:uniqueId val="{00000002-449F-41AB-B707-E6D549E2E69A}"/>
            </c:ext>
          </c:extLst>
        </c:ser>
        <c:ser>
          <c:idx val="3"/>
          <c:order val="3"/>
          <c:tx>
            <c:strRef>
              <c:f>データシート!$A$30</c:f>
              <c:strCache>
                <c:ptCount val="1"/>
                <c:pt idx="0">
                  <c:v>土地区画整理事業特別会計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0.32</c:v>
                </c:pt>
                <c:pt idx="2">
                  <c:v>#N/A</c:v>
                </c:pt>
                <c:pt idx="3">
                  <c:v>0.03</c:v>
                </c:pt>
                <c:pt idx="4">
                  <c:v>#N/A</c:v>
                </c:pt>
                <c:pt idx="5">
                  <c:v>0.04</c:v>
                </c:pt>
                <c:pt idx="6">
                  <c:v>#N/A</c:v>
                </c:pt>
                <c:pt idx="7">
                  <c:v>0.04</c:v>
                </c:pt>
                <c:pt idx="8">
                  <c:v>#N/A</c:v>
                </c:pt>
                <c:pt idx="9">
                  <c:v>0.05</c:v>
                </c:pt>
              </c:numCache>
            </c:numRef>
          </c:val>
          <c:extLst>
            <c:ext xmlns:c16="http://schemas.microsoft.com/office/drawing/2014/chart" uri="{C3380CC4-5D6E-409C-BE32-E72D297353CC}">
              <c16:uniqueId val="{00000003-449F-41AB-B707-E6D549E2E69A}"/>
            </c:ext>
          </c:extLst>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0.48</c:v>
                </c:pt>
                <c:pt idx="2">
                  <c:v>#N/A</c:v>
                </c:pt>
                <c:pt idx="3">
                  <c:v>1.82</c:v>
                </c:pt>
                <c:pt idx="4">
                  <c:v>#N/A</c:v>
                </c:pt>
                <c:pt idx="5">
                  <c:v>1.08</c:v>
                </c:pt>
                <c:pt idx="6">
                  <c:v>#N/A</c:v>
                </c:pt>
                <c:pt idx="7">
                  <c:v>0.13</c:v>
                </c:pt>
                <c:pt idx="8">
                  <c:v>#N/A</c:v>
                </c:pt>
                <c:pt idx="9">
                  <c:v>1.06</c:v>
                </c:pt>
              </c:numCache>
            </c:numRef>
          </c:val>
          <c:extLst>
            <c:ext xmlns:c16="http://schemas.microsoft.com/office/drawing/2014/chart" uri="{C3380CC4-5D6E-409C-BE32-E72D297353CC}">
              <c16:uniqueId val="{00000004-449F-41AB-B707-E6D549E2E69A}"/>
            </c:ext>
          </c:extLst>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0.68</c:v>
                </c:pt>
                <c:pt idx="2">
                  <c:v>#N/A</c:v>
                </c:pt>
                <c:pt idx="3">
                  <c:v>0.8</c:v>
                </c:pt>
                <c:pt idx="4">
                  <c:v>#N/A</c:v>
                </c:pt>
                <c:pt idx="5">
                  <c:v>2</c:v>
                </c:pt>
                <c:pt idx="6">
                  <c:v>#N/A</c:v>
                </c:pt>
                <c:pt idx="7">
                  <c:v>2.3199999999999998</c:v>
                </c:pt>
                <c:pt idx="8">
                  <c:v>#N/A</c:v>
                </c:pt>
                <c:pt idx="9">
                  <c:v>1.25</c:v>
                </c:pt>
              </c:numCache>
            </c:numRef>
          </c:val>
          <c:extLst>
            <c:ext xmlns:c16="http://schemas.microsoft.com/office/drawing/2014/chart" uri="{C3380CC4-5D6E-409C-BE32-E72D297353CC}">
              <c16:uniqueId val="{00000005-449F-41AB-B707-E6D549E2E69A}"/>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0.52</c:v>
                </c:pt>
                <c:pt idx="2">
                  <c:v>#N/A</c:v>
                </c:pt>
                <c:pt idx="3">
                  <c:v>0.73</c:v>
                </c:pt>
                <c:pt idx="4">
                  <c:v>#N/A</c:v>
                </c:pt>
                <c:pt idx="5">
                  <c:v>1.43</c:v>
                </c:pt>
                <c:pt idx="6">
                  <c:v>#N/A</c:v>
                </c:pt>
                <c:pt idx="7">
                  <c:v>1.05</c:v>
                </c:pt>
                <c:pt idx="8">
                  <c:v>#N/A</c:v>
                </c:pt>
                <c:pt idx="9">
                  <c:v>1.31</c:v>
                </c:pt>
              </c:numCache>
            </c:numRef>
          </c:val>
          <c:extLst>
            <c:ext xmlns:c16="http://schemas.microsoft.com/office/drawing/2014/chart" uri="{C3380CC4-5D6E-409C-BE32-E72D297353CC}">
              <c16:uniqueId val="{00000006-449F-41AB-B707-E6D549E2E69A}"/>
            </c:ext>
          </c:extLst>
        </c:ser>
        <c:ser>
          <c:idx val="7"/>
          <c:order val="7"/>
          <c:tx>
            <c:strRef>
              <c:f>データシート!$A$34</c:f>
              <c:strCache>
                <c:ptCount val="1"/>
                <c:pt idx="0">
                  <c:v>農業集落排水事業会計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#N/A</c:v>
                </c:pt>
                <c:pt idx="7">
                  <c:v>1.69</c:v>
                </c:pt>
                <c:pt idx="8">
                  <c:v>#N/A</c:v>
                </c:pt>
                <c:pt idx="9">
                  <c:v>1.63</c:v>
                </c:pt>
              </c:numCache>
            </c:numRef>
          </c:val>
          <c:extLst>
            <c:ext xmlns:c16="http://schemas.microsoft.com/office/drawing/2014/chart" uri="{C3380CC4-5D6E-409C-BE32-E72D297353CC}">
              <c16:uniqueId val="{00000007-449F-41AB-B707-E6D549E2E69A}"/>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3.67</c:v>
                </c:pt>
                <c:pt idx="2">
                  <c:v>#N/A</c:v>
                </c:pt>
                <c:pt idx="3">
                  <c:v>5.88</c:v>
                </c:pt>
                <c:pt idx="4">
                  <c:v>#N/A</c:v>
                </c:pt>
                <c:pt idx="5">
                  <c:v>3.23</c:v>
                </c:pt>
                <c:pt idx="6">
                  <c:v>#N/A</c:v>
                </c:pt>
                <c:pt idx="7">
                  <c:v>6.32</c:v>
                </c:pt>
                <c:pt idx="8">
                  <c:v>#N/A</c:v>
                </c:pt>
                <c:pt idx="9">
                  <c:v>4.91</c:v>
                </c:pt>
              </c:numCache>
            </c:numRef>
          </c:val>
          <c:extLst>
            <c:ext xmlns:c16="http://schemas.microsoft.com/office/drawing/2014/chart" uri="{C3380CC4-5D6E-409C-BE32-E72D297353CC}">
              <c16:uniqueId val="{00000008-449F-41AB-B707-E6D549E2E69A}"/>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10.64</c:v>
                </c:pt>
                <c:pt idx="2">
                  <c:v>#N/A</c:v>
                </c:pt>
                <c:pt idx="3">
                  <c:v>11.99</c:v>
                </c:pt>
                <c:pt idx="4">
                  <c:v>#N/A</c:v>
                </c:pt>
                <c:pt idx="5">
                  <c:v>13.21</c:v>
                </c:pt>
                <c:pt idx="6">
                  <c:v>#N/A</c:v>
                </c:pt>
                <c:pt idx="7">
                  <c:v>14.3</c:v>
                </c:pt>
                <c:pt idx="8">
                  <c:v>#N/A</c:v>
                </c:pt>
                <c:pt idx="9">
                  <c:v>16.100000000000001</c:v>
                </c:pt>
              </c:numCache>
            </c:numRef>
          </c:val>
          <c:extLst>
            <c:ext xmlns:c16="http://schemas.microsoft.com/office/drawing/2014/chart" uri="{C3380CC4-5D6E-409C-BE32-E72D297353CC}">
              <c16:uniqueId val="{00000009-449F-41AB-B707-E6D549E2E69A}"/>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1338</c:v>
                </c:pt>
                <c:pt idx="5">
                  <c:v>1288</c:v>
                </c:pt>
                <c:pt idx="8">
                  <c:v>1218</c:v>
                </c:pt>
                <c:pt idx="11">
                  <c:v>1175</c:v>
                </c:pt>
                <c:pt idx="14">
                  <c:v>1134</c:v>
                </c:pt>
              </c:numCache>
            </c:numRef>
          </c:val>
          <c:extLst>
            <c:ext xmlns:c16="http://schemas.microsoft.com/office/drawing/2014/chart" uri="{C3380CC4-5D6E-409C-BE32-E72D297353CC}">
              <c16:uniqueId val="{00000000-A0B3-4083-B1D2-9F705968A2C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1</c:v>
                </c:pt>
                <c:pt idx="6">
                  <c:v>1</c:v>
                </c:pt>
                <c:pt idx="9">
                  <c:v>1</c:v>
                </c:pt>
                <c:pt idx="12">
                  <c:v>1</c:v>
                </c:pt>
              </c:numCache>
            </c:numRef>
          </c:val>
          <c:extLst>
            <c:ext xmlns:c16="http://schemas.microsoft.com/office/drawing/2014/chart" uri="{C3380CC4-5D6E-409C-BE32-E72D297353CC}">
              <c16:uniqueId val="{00000001-A0B3-4083-B1D2-9F705968A2C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27</c:v>
                </c:pt>
                <c:pt idx="3">
                  <c:v>27</c:v>
                </c:pt>
                <c:pt idx="6">
                  <c:v>27</c:v>
                </c:pt>
                <c:pt idx="9">
                  <c:v>0</c:v>
                </c:pt>
                <c:pt idx="12">
                  <c:v>0</c:v>
                </c:pt>
              </c:numCache>
            </c:numRef>
          </c:val>
          <c:extLst>
            <c:ext xmlns:c16="http://schemas.microsoft.com/office/drawing/2014/chart" uri="{C3380CC4-5D6E-409C-BE32-E72D297353CC}">
              <c16:uniqueId val="{00000002-A0B3-4083-B1D2-9F705968A2C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97</c:v>
                </c:pt>
                <c:pt idx="3">
                  <c:v>118</c:v>
                </c:pt>
                <c:pt idx="6">
                  <c:v>116</c:v>
                </c:pt>
                <c:pt idx="9">
                  <c:v>116</c:v>
                </c:pt>
                <c:pt idx="12">
                  <c:v>100</c:v>
                </c:pt>
              </c:numCache>
            </c:numRef>
          </c:val>
          <c:extLst>
            <c:ext xmlns:c16="http://schemas.microsoft.com/office/drawing/2014/chart" uri="{C3380CC4-5D6E-409C-BE32-E72D297353CC}">
              <c16:uniqueId val="{00000003-A0B3-4083-B1D2-9F705968A2C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283</c:v>
                </c:pt>
                <c:pt idx="3">
                  <c:v>285</c:v>
                </c:pt>
                <c:pt idx="6">
                  <c:v>310</c:v>
                </c:pt>
                <c:pt idx="9">
                  <c:v>316</c:v>
                </c:pt>
                <c:pt idx="12">
                  <c:v>376</c:v>
                </c:pt>
              </c:numCache>
            </c:numRef>
          </c:val>
          <c:extLst>
            <c:ext xmlns:c16="http://schemas.microsoft.com/office/drawing/2014/chart" uri="{C3380CC4-5D6E-409C-BE32-E72D297353CC}">
              <c16:uniqueId val="{00000004-A0B3-4083-B1D2-9F705968A2C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0B3-4083-B1D2-9F705968A2C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0B3-4083-B1D2-9F705968A2C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1859</c:v>
                </c:pt>
                <c:pt idx="3">
                  <c:v>1893</c:v>
                </c:pt>
                <c:pt idx="6">
                  <c:v>1919</c:v>
                </c:pt>
                <c:pt idx="9">
                  <c:v>1873</c:v>
                </c:pt>
                <c:pt idx="12">
                  <c:v>1845</c:v>
                </c:pt>
              </c:numCache>
            </c:numRef>
          </c:val>
          <c:extLst>
            <c:ext xmlns:c16="http://schemas.microsoft.com/office/drawing/2014/chart" uri="{C3380CC4-5D6E-409C-BE32-E72D297353CC}">
              <c16:uniqueId val="{00000007-A0B3-4083-B1D2-9F705968A2C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928</c:v>
                </c:pt>
                <c:pt idx="2">
                  <c:v>#N/A</c:v>
                </c:pt>
                <c:pt idx="3">
                  <c:v>#N/A</c:v>
                </c:pt>
                <c:pt idx="4">
                  <c:v>1036</c:v>
                </c:pt>
                <c:pt idx="5">
                  <c:v>#N/A</c:v>
                </c:pt>
                <c:pt idx="6">
                  <c:v>#N/A</c:v>
                </c:pt>
                <c:pt idx="7">
                  <c:v>1155</c:v>
                </c:pt>
                <c:pt idx="8">
                  <c:v>#N/A</c:v>
                </c:pt>
                <c:pt idx="9">
                  <c:v>#N/A</c:v>
                </c:pt>
                <c:pt idx="10">
                  <c:v>1131</c:v>
                </c:pt>
                <c:pt idx="11">
                  <c:v>#N/A</c:v>
                </c:pt>
                <c:pt idx="12">
                  <c:v>#N/A</c:v>
                </c:pt>
                <c:pt idx="13">
                  <c:v>1188</c:v>
                </c:pt>
                <c:pt idx="14">
                  <c:v>#N/A</c:v>
                </c:pt>
              </c:numCache>
            </c:numRef>
          </c:val>
          <c:smooth val="0"/>
          <c:extLst>
            <c:ext xmlns:c16="http://schemas.microsoft.com/office/drawing/2014/chart" uri="{C3380CC4-5D6E-409C-BE32-E72D297353CC}">
              <c16:uniqueId val="{00000008-A0B3-4083-B1D2-9F705968A2C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13881</c:v>
                </c:pt>
                <c:pt idx="5">
                  <c:v>13720</c:v>
                </c:pt>
                <c:pt idx="8">
                  <c:v>12995</c:v>
                </c:pt>
                <c:pt idx="11">
                  <c:v>12939</c:v>
                </c:pt>
                <c:pt idx="14">
                  <c:v>12902</c:v>
                </c:pt>
              </c:numCache>
            </c:numRef>
          </c:val>
          <c:extLst>
            <c:ext xmlns:c16="http://schemas.microsoft.com/office/drawing/2014/chart" uri="{C3380CC4-5D6E-409C-BE32-E72D297353CC}">
              <c16:uniqueId val="{00000000-8ABC-48E4-A7EA-AFDA9799D34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998</c:v>
                </c:pt>
                <c:pt idx="5">
                  <c:v>662</c:v>
                </c:pt>
                <c:pt idx="8">
                  <c:v>651</c:v>
                </c:pt>
                <c:pt idx="11">
                  <c:v>555</c:v>
                </c:pt>
                <c:pt idx="14">
                  <c:v>908</c:v>
                </c:pt>
              </c:numCache>
            </c:numRef>
          </c:val>
          <c:extLst>
            <c:ext xmlns:c16="http://schemas.microsoft.com/office/drawing/2014/chart" uri="{C3380CC4-5D6E-409C-BE32-E72D297353CC}">
              <c16:uniqueId val="{00000001-8ABC-48E4-A7EA-AFDA9799D34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4888</c:v>
                </c:pt>
                <c:pt idx="5">
                  <c:v>5356</c:v>
                </c:pt>
                <c:pt idx="8">
                  <c:v>5547</c:v>
                </c:pt>
                <c:pt idx="11">
                  <c:v>4833</c:v>
                </c:pt>
                <c:pt idx="14">
                  <c:v>4556</c:v>
                </c:pt>
              </c:numCache>
            </c:numRef>
          </c:val>
          <c:extLst>
            <c:ext xmlns:c16="http://schemas.microsoft.com/office/drawing/2014/chart" uri="{C3380CC4-5D6E-409C-BE32-E72D297353CC}">
              <c16:uniqueId val="{00000002-8ABC-48E4-A7EA-AFDA9799D34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ABC-48E4-A7EA-AFDA9799D34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8ABC-48E4-A7EA-AFDA9799D34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ABC-48E4-A7EA-AFDA9799D34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525</c:v>
                </c:pt>
                <c:pt idx="3">
                  <c:v>338</c:v>
                </c:pt>
                <c:pt idx="6">
                  <c:v>241</c:v>
                </c:pt>
                <c:pt idx="9">
                  <c:v>147</c:v>
                </c:pt>
                <c:pt idx="12">
                  <c:v>132</c:v>
                </c:pt>
              </c:numCache>
            </c:numRef>
          </c:val>
          <c:extLst>
            <c:ext xmlns:c16="http://schemas.microsoft.com/office/drawing/2014/chart" uri="{C3380CC4-5D6E-409C-BE32-E72D297353CC}">
              <c16:uniqueId val="{00000006-8ABC-48E4-A7EA-AFDA9799D34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962</c:v>
                </c:pt>
                <c:pt idx="3">
                  <c:v>832</c:v>
                </c:pt>
                <c:pt idx="6">
                  <c:v>711</c:v>
                </c:pt>
                <c:pt idx="9">
                  <c:v>556</c:v>
                </c:pt>
                <c:pt idx="12">
                  <c:v>336</c:v>
                </c:pt>
              </c:numCache>
            </c:numRef>
          </c:val>
          <c:extLst>
            <c:ext xmlns:c16="http://schemas.microsoft.com/office/drawing/2014/chart" uri="{C3380CC4-5D6E-409C-BE32-E72D297353CC}">
              <c16:uniqueId val="{00000007-8ABC-48E4-A7EA-AFDA9799D34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2347</c:v>
                </c:pt>
                <c:pt idx="3">
                  <c:v>2758</c:v>
                </c:pt>
                <c:pt idx="6">
                  <c:v>2888</c:v>
                </c:pt>
                <c:pt idx="9">
                  <c:v>3327</c:v>
                </c:pt>
                <c:pt idx="12">
                  <c:v>2917</c:v>
                </c:pt>
              </c:numCache>
            </c:numRef>
          </c:val>
          <c:extLst>
            <c:ext xmlns:c16="http://schemas.microsoft.com/office/drawing/2014/chart" uri="{C3380CC4-5D6E-409C-BE32-E72D297353CC}">
              <c16:uniqueId val="{00000008-8ABC-48E4-A7EA-AFDA9799D34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55</c:v>
                </c:pt>
                <c:pt idx="3">
                  <c:v>27</c:v>
                </c:pt>
                <c:pt idx="6">
                  <c:v>0</c:v>
                </c:pt>
                <c:pt idx="9">
                  <c:v>0</c:v>
                </c:pt>
                <c:pt idx="12">
                  <c:v>0</c:v>
                </c:pt>
              </c:numCache>
            </c:numRef>
          </c:val>
          <c:extLst>
            <c:ext xmlns:c16="http://schemas.microsoft.com/office/drawing/2014/chart" uri="{C3380CC4-5D6E-409C-BE32-E72D297353CC}">
              <c16:uniqueId val="{00000009-8ABC-48E4-A7EA-AFDA9799D34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18863</c:v>
                </c:pt>
                <c:pt idx="3">
                  <c:v>19076</c:v>
                </c:pt>
                <c:pt idx="6">
                  <c:v>18307</c:v>
                </c:pt>
                <c:pt idx="9">
                  <c:v>17565</c:v>
                </c:pt>
                <c:pt idx="12">
                  <c:v>17846</c:v>
                </c:pt>
              </c:numCache>
            </c:numRef>
          </c:val>
          <c:extLst>
            <c:ext xmlns:c16="http://schemas.microsoft.com/office/drawing/2014/chart" uri="{C3380CC4-5D6E-409C-BE32-E72D297353CC}">
              <c16:uniqueId val="{0000000A-8ABC-48E4-A7EA-AFDA9799D34E}"/>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2984</c:v>
                </c:pt>
                <c:pt idx="2">
                  <c:v>#N/A</c:v>
                </c:pt>
                <c:pt idx="3">
                  <c:v>#N/A</c:v>
                </c:pt>
                <c:pt idx="4">
                  <c:v>3293</c:v>
                </c:pt>
                <c:pt idx="5">
                  <c:v>#N/A</c:v>
                </c:pt>
                <c:pt idx="6">
                  <c:v>#N/A</c:v>
                </c:pt>
                <c:pt idx="7">
                  <c:v>2955</c:v>
                </c:pt>
                <c:pt idx="8">
                  <c:v>#N/A</c:v>
                </c:pt>
                <c:pt idx="9">
                  <c:v>#N/A</c:v>
                </c:pt>
                <c:pt idx="10">
                  <c:v>3267</c:v>
                </c:pt>
                <c:pt idx="11">
                  <c:v>#N/A</c:v>
                </c:pt>
                <c:pt idx="12">
                  <c:v>#N/A</c:v>
                </c:pt>
                <c:pt idx="13">
                  <c:v>2866</c:v>
                </c:pt>
                <c:pt idx="14">
                  <c:v>#N/A</c:v>
                </c:pt>
              </c:numCache>
            </c:numRef>
          </c:val>
          <c:smooth val="0"/>
          <c:extLst>
            <c:ext xmlns:c16="http://schemas.microsoft.com/office/drawing/2014/chart" uri="{C3380CC4-5D6E-409C-BE32-E72D297353CC}">
              <c16:uniqueId val="{0000000B-8ABC-48E4-A7EA-AFDA9799D34E}"/>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2300</c:v>
                </c:pt>
                <c:pt idx="1">
                  <c:v>1750</c:v>
                </c:pt>
                <c:pt idx="2">
                  <c:v>1100</c:v>
                </c:pt>
              </c:numCache>
            </c:numRef>
          </c:val>
          <c:extLst>
            <c:ext xmlns:c16="http://schemas.microsoft.com/office/drawing/2014/chart" uri="{C3380CC4-5D6E-409C-BE32-E72D297353CC}">
              <c16:uniqueId val="{00000000-4483-4940-94E8-47359678600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506</c:v>
                </c:pt>
                <c:pt idx="1">
                  <c:v>557</c:v>
                </c:pt>
                <c:pt idx="2">
                  <c:v>630</c:v>
                </c:pt>
              </c:numCache>
            </c:numRef>
          </c:val>
          <c:extLst>
            <c:ext xmlns:c16="http://schemas.microsoft.com/office/drawing/2014/chart" uri="{C3380CC4-5D6E-409C-BE32-E72D297353CC}">
              <c16:uniqueId val="{00000001-4483-4940-94E8-47359678600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2711</c:v>
                </c:pt>
                <c:pt idx="1">
                  <c:v>2500</c:v>
                </c:pt>
                <c:pt idx="2">
                  <c:v>2799</c:v>
                </c:pt>
              </c:numCache>
            </c:numRef>
          </c:val>
          <c:extLst>
            <c:ext xmlns:c16="http://schemas.microsoft.com/office/drawing/2014/chart" uri="{C3380CC4-5D6E-409C-BE32-E72D297353CC}">
              <c16:uniqueId val="{00000002-4483-4940-94E8-47359678600C}"/>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沖縄県糸満市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以降新規発行を抑制してきたことにより、元利償還金は減少傾向にあり、それに伴う算入公債費等も減少傾向にあったが、償却施設の老朽化に伴う組合等が起こした地方債の元利償還金に対する負担金等が増加したことや、今後、沖縄振興特別推進交付金事業</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及び高嶺小中一貫校整</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事</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備</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事業</a:t>
          </a:r>
          <a:r>
            <a:rPr kumimoji="1" lang="ja-JP" altLang="en-US" sz="1400">
              <a:solidFill>
                <a:sysClr val="windowText" lastClr="000000"/>
              </a:solidFill>
              <a:latin typeface="ＭＳ ゴシック" pitchFamily="49" charset="-128"/>
              <a:ea typeface="ＭＳ ゴシック" pitchFamily="49" charset="-128"/>
            </a:rPr>
            <a:t>に伴う地方債発行の増</a:t>
          </a:r>
          <a:r>
            <a:rPr kumimoji="1" lang="ja-JP" altLang="en-US" sz="1400">
              <a:latin typeface="ＭＳ ゴシック" pitchFamily="49" charset="-128"/>
              <a:ea typeface="ＭＳ ゴシック" pitchFamily="49" charset="-128"/>
            </a:rPr>
            <a:t>加が見込まれることから、地方債の償還に要する資金を計画的に積み立てる等、更なる改善に取り組む必要がある。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満期一括償還地方債について発行していないため、満期一括償還地方債に係る積立ルール（</a:t>
          </a:r>
          <a:r>
            <a:rPr kumimoji="1" lang="en-US" altLang="ja-JP" sz="1000">
              <a:latin typeface="ＭＳ ゴシック" pitchFamily="49" charset="-128"/>
              <a:ea typeface="ＭＳ ゴシック" pitchFamily="49" charset="-128"/>
            </a:rPr>
            <a:t>3.3</a:t>
          </a:r>
          <a:r>
            <a:rPr kumimoji="1" lang="ja-JP" altLang="en-US" sz="1000">
              <a:latin typeface="ＭＳ ゴシック" pitchFamily="49" charset="-128"/>
              <a:ea typeface="ＭＳ ゴシック" pitchFamily="49" charset="-128"/>
            </a:rPr>
            <a:t>％）に基づく積立てを行っていない。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沖縄県糸満市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充当可能基金残高及び基準財政需要額算入見込額の減はあるものの、充当可能特定歳入の増により、充当可能財源等は増となっている。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団塊世代の退職により、退職手当負担見込額は減少傾向にあるものの、農業集落排水事業の工事費増に伴う公営企業債等繰入見込額はさらに増加する見込みである。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また、一般会計等に係る地方債の現在高が微増しているが、今後の沖縄振興特別推進交付金事業</a:t>
          </a:r>
          <a:r>
            <a:rPr kumimoji="1" lang="ja-JP" altLang="en-US" sz="1400">
              <a:solidFill>
                <a:srgbClr val="FF0000"/>
              </a:solidFill>
              <a:latin typeface="ＭＳ ゴシック" pitchFamily="49" charset="-128"/>
              <a:ea typeface="ＭＳ ゴシック" pitchFamily="49" charset="-128"/>
            </a:rPr>
            <a:t>及び高嶺小中一貫校整備事業</a:t>
          </a:r>
          <a:r>
            <a:rPr kumimoji="1" lang="ja-JP" altLang="en-US" sz="1400">
              <a:latin typeface="ＭＳ ゴシック" pitchFamily="49" charset="-128"/>
              <a:ea typeface="ＭＳ ゴシック" pitchFamily="49" charset="-128"/>
            </a:rPr>
            <a:t>において更なる地方債発行を見込んでいることから、将来負担比率は増加傾向が見込まれる。</a:t>
          </a:r>
          <a:endParaRPr kumimoji="1" lang="en-US" altLang="ja-JP"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沖縄県糸満市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ふるさと応援基金を約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441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百万円充当した一方、約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百万円を積み立てたことにより増となった。また、減債基金を約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百万円を積み立てたことによる増及び令和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年度より新設された真栄里土地区画整理事業基金へ</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百万円を積み立てたことにより増となっている。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その他、財政調整基金が決算剰余金として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百万円を取り崩したことにより減。公共施設整備基金が施設整備に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百万円の充当、</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百万円の積み立てにより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主に上記</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基金の変動により、基金全体として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中長期的財政見通しの推計結果から計画的財政運営の必要性は明らかであり、将来に向けた財政健全化を推進するために、歳入の確保と歳出の抑制に加え、基金運用の適正な管理を行う必要がある。特に財政調整基金、減債基金及び公共施設整備基金については、無秩序な運用を控え、適切な運用を目指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50" b="1">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25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・糸満市ふるさと応援基金　　　　：夢のある個性豊かなふるさとづくりに資する事業の資金</a:t>
          </a:r>
          <a:endPar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・糸満市公共施設整備基金　　　　：下水道及びその他の公共施設等の整備基金</a:t>
          </a:r>
          <a:endPar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・糸満市人材育成基金　　　　　　：人材育成に寄与する事業の資金</a:t>
          </a:r>
          <a:endPar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・糸満市観光文化交流拠点施設基金：糸満市観光文化交流拠点施設を中心とした文化芸術及び観光等の振興並びに施設の健全な維持管理に資する資金</a:t>
          </a:r>
          <a:endPar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・糸満市真栄里土地区画整理事業安定化基金：真栄里土地区画整理事業の公共基盤整備の資金</a:t>
          </a:r>
          <a:endPar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50" b="1">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25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50">
              <a:solidFill>
                <a:sysClr val="windowText" lastClr="000000"/>
              </a:solidFill>
              <a:effectLst/>
              <a:latin typeface="ＭＳ ゴシック" panose="020B0609070205080204" pitchFamily="49" charset="-128"/>
              <a:ea typeface="ＭＳ ゴシック" panose="020B0609070205080204" pitchFamily="49" charset="-128"/>
              <a:cs typeface="+mn-cs"/>
            </a:rPr>
            <a:t>糸満市ふるさと応援基金</a:t>
          </a:r>
          <a:r>
            <a:rPr kumimoji="1" lang="ja-JP" altLang="en-US" sz="125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25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250">
              <a:solidFill>
                <a:sysClr val="windowText" lastClr="000000"/>
              </a:solidFill>
              <a:effectLst/>
              <a:latin typeface="ＭＳ ゴシック" panose="020B0609070205080204" pitchFamily="49" charset="-128"/>
              <a:ea typeface="ＭＳ ゴシック" panose="020B0609070205080204" pitchFamily="49" charset="-128"/>
              <a:cs typeface="+mn-cs"/>
            </a:rPr>
            <a:t>道路美化ボランティア制度事業・なかゆくいロビーコンサート事業、親子通園事業、糸満フェア開催事業などに約</a:t>
          </a:r>
          <a:r>
            <a:rPr kumimoji="1" lang="en-US" altLang="ja-JP" sz="1250">
              <a:solidFill>
                <a:sysClr val="windowText" lastClr="000000"/>
              </a:solidFill>
              <a:effectLst/>
              <a:latin typeface="ＭＳ ゴシック" panose="020B0609070205080204" pitchFamily="49" charset="-128"/>
              <a:ea typeface="ＭＳ ゴシック" panose="020B0609070205080204" pitchFamily="49" charset="-128"/>
              <a:cs typeface="+mn-cs"/>
            </a:rPr>
            <a:t>713</a:t>
          </a:r>
          <a:r>
            <a:rPr kumimoji="1" lang="ja-JP" altLang="en-US" sz="1250">
              <a:solidFill>
                <a:sysClr val="windowText" lastClr="000000"/>
              </a:solidFill>
              <a:effectLst/>
              <a:latin typeface="ＭＳ ゴシック" panose="020B0609070205080204" pitchFamily="49" charset="-128"/>
              <a:ea typeface="ＭＳ ゴシック" panose="020B0609070205080204" pitchFamily="49" charset="-128"/>
              <a:cs typeface="+mn-cs"/>
            </a:rPr>
            <a:t>百万円を充当した一方で、糸満市ふるさと応援寄附金を約</a:t>
          </a:r>
          <a:r>
            <a:rPr kumimoji="1" lang="en-US" altLang="ja-JP" sz="1250">
              <a:solidFill>
                <a:sysClr val="windowText" lastClr="000000"/>
              </a:solidFill>
              <a:effectLst/>
              <a:latin typeface="ＭＳ ゴシック" panose="020B0609070205080204" pitchFamily="49" charset="-128"/>
              <a:ea typeface="ＭＳ ゴシック" panose="020B0609070205080204" pitchFamily="49" charset="-128"/>
              <a:cs typeface="+mn-cs"/>
            </a:rPr>
            <a:t>847</a:t>
          </a:r>
          <a:r>
            <a:rPr kumimoji="1" lang="ja-JP" altLang="en-US" sz="1250">
              <a:solidFill>
                <a:sysClr val="windowText" lastClr="000000"/>
              </a:solidFill>
              <a:effectLst/>
              <a:latin typeface="ＭＳ ゴシック" panose="020B0609070205080204" pitchFamily="49" charset="-128"/>
              <a:ea typeface="ＭＳ ゴシック" panose="020B0609070205080204" pitchFamily="49" charset="-128"/>
              <a:cs typeface="+mn-cs"/>
            </a:rPr>
            <a:t>百万円積み立てたことにより増。</a:t>
          </a:r>
          <a:endParaRPr kumimoji="1" lang="en-US" altLang="ja-JP" sz="125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50">
              <a:solidFill>
                <a:schemeClr val="dk1"/>
              </a:solidFill>
              <a:effectLst/>
              <a:latin typeface="ＭＳ ゴシック" panose="020B0609070205080204" pitchFamily="49" charset="-128"/>
              <a:ea typeface="ＭＳ ゴシック" panose="020B0609070205080204" pitchFamily="49" charset="-128"/>
              <a:cs typeface="+mn-cs"/>
            </a:rPr>
            <a:t>糸満市公共施設整備基金</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5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250">
              <a:solidFill>
                <a:schemeClr val="dk1"/>
              </a:solidFill>
              <a:effectLst/>
              <a:latin typeface="ＭＳ ゴシック" panose="020B0609070205080204" pitchFamily="49" charset="-128"/>
              <a:ea typeface="ＭＳ ゴシック" panose="020B0609070205080204" pitchFamily="49" charset="-128"/>
              <a:cs typeface="+mn-cs"/>
            </a:rPr>
            <a:t>公共施設整備費に</a:t>
          </a:r>
          <a:r>
            <a:rPr lang="en-US" altLang="ja-JP" sz="1250">
              <a:solidFill>
                <a:schemeClr val="dk1"/>
              </a:solidFill>
              <a:effectLst/>
              <a:latin typeface="ＭＳ ゴシック" panose="020B0609070205080204" pitchFamily="49" charset="-128"/>
              <a:ea typeface="ＭＳ ゴシック" panose="020B0609070205080204" pitchFamily="49" charset="-128"/>
              <a:cs typeface="+mn-cs"/>
            </a:rPr>
            <a:t>400</a:t>
          </a:r>
          <a:r>
            <a:rPr lang="ja-JP" altLang="ja-JP" sz="1250">
              <a:solidFill>
                <a:schemeClr val="dk1"/>
              </a:solidFill>
              <a:effectLst/>
              <a:latin typeface="ＭＳ ゴシック" panose="020B0609070205080204" pitchFamily="49" charset="-128"/>
              <a:ea typeface="ＭＳ ゴシック" panose="020B0609070205080204" pitchFamily="49" charset="-128"/>
              <a:cs typeface="+mn-cs"/>
            </a:rPr>
            <a:t>百万円を取り崩し、そのうち</a:t>
          </a:r>
          <a:r>
            <a:rPr lang="en-US" altLang="ja-JP" sz="1250">
              <a:solidFill>
                <a:schemeClr val="dk1"/>
              </a:solidFill>
              <a:effectLst/>
              <a:latin typeface="ＭＳ ゴシック" panose="020B0609070205080204" pitchFamily="49" charset="-128"/>
              <a:ea typeface="ＭＳ ゴシック" panose="020B0609070205080204" pitchFamily="49" charset="-128"/>
              <a:cs typeface="+mn-cs"/>
            </a:rPr>
            <a:t>350</a:t>
          </a:r>
          <a:r>
            <a:rPr lang="ja-JP" altLang="ja-JP" sz="1250">
              <a:solidFill>
                <a:schemeClr val="dk1"/>
              </a:solidFill>
              <a:effectLst/>
              <a:latin typeface="ＭＳ ゴシック" panose="020B0609070205080204" pitchFamily="49" charset="-128"/>
              <a:ea typeface="ＭＳ ゴシック" panose="020B0609070205080204" pitchFamily="49" charset="-128"/>
              <a:cs typeface="+mn-cs"/>
            </a:rPr>
            <a:t>百万円を積み立てたことにより、</a:t>
          </a:r>
          <a:r>
            <a:rPr lang="en-US" altLang="ja-JP" sz="1250">
              <a:solidFill>
                <a:schemeClr val="dk1"/>
              </a:solidFill>
              <a:effectLst/>
              <a:latin typeface="ＭＳ ゴシック" panose="020B0609070205080204" pitchFamily="49" charset="-128"/>
              <a:ea typeface="ＭＳ ゴシック" panose="020B0609070205080204" pitchFamily="49" charset="-128"/>
              <a:cs typeface="+mn-cs"/>
            </a:rPr>
            <a:t>50</a:t>
          </a:r>
          <a:r>
            <a:rPr lang="ja-JP" altLang="ja-JP" sz="1250">
              <a:solidFill>
                <a:schemeClr val="dk1"/>
              </a:solidFill>
              <a:effectLst/>
              <a:latin typeface="ＭＳ ゴシック" panose="020B0609070205080204" pitchFamily="49" charset="-128"/>
              <a:ea typeface="ＭＳ ゴシック" panose="020B0609070205080204" pitchFamily="49" charset="-128"/>
              <a:cs typeface="+mn-cs"/>
            </a:rPr>
            <a:t>百万円の減。</a:t>
          </a:r>
          <a:endParaRPr lang="ja-JP" altLang="ja-JP" sz="1250">
            <a:effectLst/>
            <a:latin typeface="ＭＳ ゴシック" panose="020B0609070205080204" pitchFamily="49" charset="-128"/>
            <a:ea typeface="ＭＳ ゴシック" panose="020B0609070205080204" pitchFamily="49" charset="-128"/>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50">
              <a:solidFill>
                <a:schemeClr val="dk1"/>
              </a:solidFill>
              <a:effectLst/>
              <a:latin typeface="ＭＳ ゴシック" panose="020B0609070205080204" pitchFamily="49" charset="-128"/>
              <a:ea typeface="ＭＳ ゴシック" panose="020B0609070205080204" pitchFamily="49" charset="-128"/>
              <a:cs typeface="+mn-cs"/>
            </a:rPr>
            <a:t>糸満市人材育成基金</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250">
              <a:solidFill>
                <a:schemeClr val="dk1"/>
              </a:solidFill>
              <a:effectLst/>
              <a:latin typeface="ＭＳ ゴシック" panose="020B0609070205080204" pitchFamily="49" charset="-128"/>
              <a:ea typeface="ＭＳ ゴシック" panose="020B0609070205080204" pitchFamily="49" charset="-128"/>
              <a:cs typeface="+mn-cs"/>
            </a:rPr>
            <a:t>令和</a:t>
          </a:r>
          <a:r>
            <a:rPr lang="en-US" altLang="ja-JP" sz="1250">
              <a:solidFill>
                <a:schemeClr val="dk1"/>
              </a:solidFill>
              <a:effectLst/>
              <a:latin typeface="ＭＳ ゴシック" panose="020B0609070205080204" pitchFamily="49" charset="-128"/>
              <a:ea typeface="ＭＳ ゴシック" panose="020B0609070205080204" pitchFamily="49" charset="-128"/>
              <a:cs typeface="+mn-cs"/>
            </a:rPr>
            <a:t>6</a:t>
          </a:r>
          <a:r>
            <a:rPr lang="ja-JP" altLang="ja-JP" sz="1250">
              <a:solidFill>
                <a:schemeClr val="dk1"/>
              </a:solidFill>
              <a:effectLst/>
              <a:latin typeface="ＭＳ ゴシック" panose="020B0609070205080204" pitchFamily="49" charset="-128"/>
              <a:ea typeface="ＭＳ ゴシック" panose="020B0609070205080204" pitchFamily="49" charset="-128"/>
              <a:cs typeface="+mn-cs"/>
            </a:rPr>
            <a:t>年度に</a:t>
          </a:r>
          <a:r>
            <a:rPr lang="en-US" altLang="ja-JP" sz="1250">
              <a:solidFill>
                <a:schemeClr val="dk1"/>
              </a:solidFill>
              <a:effectLst/>
              <a:latin typeface="ＭＳ ゴシック" panose="020B0609070205080204" pitchFamily="49" charset="-128"/>
              <a:ea typeface="ＭＳ ゴシック" panose="020B0609070205080204" pitchFamily="49" charset="-128"/>
              <a:cs typeface="+mn-cs"/>
            </a:rPr>
            <a:t>8.9</a:t>
          </a:r>
          <a:r>
            <a:rPr lang="ja-JP" altLang="ja-JP" sz="1250">
              <a:solidFill>
                <a:schemeClr val="dk1"/>
              </a:solidFill>
              <a:effectLst/>
              <a:latin typeface="ＭＳ ゴシック" panose="020B0609070205080204" pitchFamily="49" charset="-128"/>
              <a:ea typeface="ＭＳ ゴシック" panose="020B0609070205080204" pitchFamily="49" charset="-128"/>
              <a:cs typeface="+mn-cs"/>
            </a:rPr>
            <a:t>百万円を積み立てたことによる増</a:t>
          </a:r>
          <a:r>
            <a:rPr lang="ja-JP" altLang="en-US" sz="125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250">
            <a:effectLst/>
            <a:latin typeface="ＭＳ ゴシック" panose="020B0609070205080204" pitchFamily="49" charset="-128"/>
            <a:ea typeface="ＭＳ ゴシック" panose="020B0609070205080204" pitchFamily="49" charset="-128"/>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50">
              <a:solidFill>
                <a:schemeClr val="dk1"/>
              </a:solidFill>
              <a:effectLst/>
              <a:latin typeface="ＭＳ ゴシック" panose="020B0609070205080204" pitchFamily="49" charset="-128"/>
              <a:ea typeface="ＭＳ ゴシック" panose="020B0609070205080204" pitchFamily="49" charset="-128"/>
              <a:cs typeface="+mn-cs"/>
            </a:rPr>
            <a:t>糸満市観光文化交流拠点施設基金：</a:t>
          </a:r>
          <a:r>
            <a:rPr lang="ja-JP" altLang="ja-JP" sz="1250">
              <a:solidFill>
                <a:schemeClr val="dk1"/>
              </a:solidFill>
              <a:effectLst/>
              <a:latin typeface="ＭＳ ゴシック" panose="020B0609070205080204" pitchFamily="49" charset="-128"/>
              <a:ea typeface="ＭＳ ゴシック" panose="020B0609070205080204" pitchFamily="49" charset="-128"/>
              <a:cs typeface="+mn-cs"/>
            </a:rPr>
            <a:t>糸満市文化振興団体補助金（生涯学習課）</a:t>
          </a:r>
          <a:r>
            <a:rPr lang="en-US" altLang="ja-JP" sz="1250">
              <a:solidFill>
                <a:schemeClr val="dk1"/>
              </a:solidFill>
              <a:effectLst/>
              <a:latin typeface="ＭＳ ゴシック" panose="020B0609070205080204" pitchFamily="49" charset="-128"/>
              <a:ea typeface="ＭＳ ゴシック" panose="020B0609070205080204" pitchFamily="49" charset="-128"/>
              <a:cs typeface="+mn-cs"/>
            </a:rPr>
            <a:t>0.5</a:t>
          </a:r>
          <a:r>
            <a:rPr lang="ja-JP" altLang="en-US" sz="1250">
              <a:solidFill>
                <a:schemeClr val="dk1"/>
              </a:solidFill>
              <a:effectLst/>
              <a:latin typeface="ＭＳ ゴシック" panose="020B0609070205080204" pitchFamily="49" charset="-128"/>
              <a:ea typeface="ＭＳ ゴシック" panose="020B0609070205080204" pitchFamily="49" charset="-128"/>
              <a:cs typeface="+mn-cs"/>
            </a:rPr>
            <a:t>百万</a:t>
          </a:r>
          <a:r>
            <a:rPr lang="ja-JP" altLang="ja-JP" sz="1250">
              <a:solidFill>
                <a:schemeClr val="dk1"/>
              </a:solidFill>
              <a:effectLst/>
              <a:latin typeface="ＭＳ ゴシック" panose="020B0609070205080204" pitchFamily="49" charset="-128"/>
              <a:ea typeface="ＭＳ ゴシック" panose="020B0609070205080204" pitchFamily="49" charset="-128"/>
              <a:cs typeface="+mn-cs"/>
            </a:rPr>
            <a:t>円、糸満市観光文化交流拠点施設使用料補助金</a:t>
          </a:r>
          <a:r>
            <a:rPr lang="en-US" altLang="ja-JP" sz="1250">
              <a:solidFill>
                <a:schemeClr val="dk1"/>
              </a:solidFill>
              <a:effectLst/>
              <a:latin typeface="ＭＳ ゴシック" panose="020B0609070205080204" pitchFamily="49" charset="-128"/>
              <a:ea typeface="ＭＳ ゴシック" panose="020B0609070205080204" pitchFamily="49" charset="-128"/>
              <a:cs typeface="+mn-cs"/>
            </a:rPr>
            <a:t>0.2</a:t>
          </a:r>
          <a:r>
            <a:rPr lang="ja-JP" altLang="en-US" sz="1250">
              <a:solidFill>
                <a:schemeClr val="dk1"/>
              </a:solidFill>
              <a:effectLst/>
              <a:latin typeface="ＭＳ ゴシック" panose="020B0609070205080204" pitchFamily="49" charset="-128"/>
              <a:ea typeface="ＭＳ ゴシック" panose="020B0609070205080204" pitchFamily="49" charset="-128"/>
              <a:cs typeface="+mn-cs"/>
            </a:rPr>
            <a:t>百万</a:t>
          </a:r>
          <a:r>
            <a:rPr lang="ja-JP" altLang="ja-JP" sz="1250">
              <a:solidFill>
                <a:schemeClr val="dk1"/>
              </a:solidFill>
              <a:effectLst/>
              <a:latin typeface="ＭＳ ゴシック" panose="020B0609070205080204" pitchFamily="49" charset="-128"/>
              <a:ea typeface="ＭＳ ゴシック" panose="020B0609070205080204" pitchFamily="49" charset="-128"/>
              <a:cs typeface="+mn-cs"/>
            </a:rPr>
            <a:t>円</a:t>
          </a:r>
          <a:r>
            <a:rPr lang="ja-JP" altLang="en-US" sz="1250">
              <a:solidFill>
                <a:schemeClr val="dk1"/>
              </a:solidFill>
              <a:effectLst/>
              <a:latin typeface="ＭＳ ゴシック" panose="020B0609070205080204" pitchFamily="49" charset="-128"/>
              <a:ea typeface="ＭＳ ゴシック" panose="020B0609070205080204" pitchFamily="49" charset="-128"/>
              <a:cs typeface="+mn-cs"/>
            </a:rPr>
            <a:t>の</a:t>
          </a:r>
          <a:r>
            <a:rPr lang="ja-JP" altLang="ja-JP" sz="1250">
              <a:solidFill>
                <a:schemeClr val="dk1"/>
              </a:solidFill>
              <a:effectLst/>
              <a:latin typeface="ＭＳ ゴシック" panose="020B0609070205080204" pitchFamily="49" charset="-128"/>
              <a:ea typeface="ＭＳ ゴシック" panose="020B0609070205080204" pitchFamily="49" charset="-128"/>
              <a:cs typeface="+mn-cs"/>
            </a:rPr>
            <a:t>支出による減</a:t>
          </a:r>
          <a:r>
            <a:rPr lang="ja-JP" altLang="en-US" sz="125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250">
            <a:effectLst/>
            <a:latin typeface="ＭＳ ゴシック" panose="020B0609070205080204" pitchFamily="49" charset="-128"/>
            <a:ea typeface="ＭＳ ゴシック" panose="020B0609070205080204" pitchFamily="49" charset="-128"/>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50">
              <a:solidFill>
                <a:schemeClr val="dk1"/>
              </a:solidFill>
              <a:effectLst/>
              <a:latin typeface="ＭＳ ゴシック" panose="020B0609070205080204" pitchFamily="49" charset="-128"/>
              <a:ea typeface="ＭＳ ゴシック" panose="020B0609070205080204" pitchFamily="49" charset="-128"/>
              <a:cs typeface="+mn-cs"/>
            </a:rPr>
            <a:t>糸満市真栄里土地区画整理事業安定化基金：</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年度より積立てを開始し</a:t>
          </a:r>
          <a:r>
            <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rPr>
            <a:t>200</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百万円の増。</a:t>
          </a:r>
          <a:endPar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50" b="1">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25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5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250">
              <a:solidFill>
                <a:sysClr val="windowText" lastClr="000000"/>
              </a:solidFill>
              <a:effectLst/>
              <a:latin typeface="ＭＳ ゴシック" panose="020B0609070205080204" pitchFamily="49" charset="-128"/>
              <a:ea typeface="ＭＳ ゴシック" panose="020B0609070205080204" pitchFamily="49" charset="-128"/>
              <a:cs typeface="+mn-cs"/>
            </a:rPr>
            <a:t>糸満市ふるさと応援基金</a:t>
          </a:r>
          <a:r>
            <a:rPr kumimoji="1" lang="ja-JP" altLang="en-US" sz="125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25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250">
              <a:solidFill>
                <a:sysClr val="windowText" lastClr="000000"/>
              </a:solidFill>
              <a:effectLst/>
              <a:latin typeface="ＭＳ ゴシック" panose="020B0609070205080204" pitchFamily="49" charset="-128"/>
              <a:ea typeface="ＭＳ ゴシック" panose="020B0609070205080204" pitchFamily="49" charset="-128"/>
              <a:cs typeface="+mn-cs"/>
            </a:rPr>
            <a:t>毎年度、糸満市ふるさと応援寄附金を全額積み立て、寄附者の意向が反映されるような事業に充当する。また、糸満市ふるさと応援寄附金を集めるために、実施するふるさと応援寄附制度推進事業費は全額充当する。</a:t>
          </a:r>
          <a:endParaRPr lang="ja-JP" altLang="ja-JP" sz="125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50">
              <a:solidFill>
                <a:schemeClr val="dk1"/>
              </a:solidFill>
              <a:effectLst/>
              <a:latin typeface="ＭＳ ゴシック" panose="020B0609070205080204" pitchFamily="49" charset="-128"/>
              <a:ea typeface="ＭＳ ゴシック" panose="020B0609070205080204" pitchFamily="49" charset="-128"/>
              <a:cs typeface="+mn-cs"/>
            </a:rPr>
            <a:t>糸満市公共施設整備基金</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各公共施設における更新に備え、極力現在の基金残高の維持に努める。</a:t>
          </a:r>
          <a:endParaRPr lang="ja-JP" altLang="ja-JP" sz="1250">
            <a:effectLst/>
            <a:latin typeface="ＭＳ ゴシック" panose="020B0609070205080204" pitchFamily="49" charset="-128"/>
            <a:ea typeface="ＭＳ ゴシック" panose="020B0609070205080204" pitchFamily="49" charset="-128"/>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50">
              <a:solidFill>
                <a:schemeClr val="dk1"/>
              </a:solidFill>
              <a:effectLst/>
              <a:latin typeface="ＭＳ ゴシック" panose="020B0609070205080204" pitchFamily="49" charset="-128"/>
              <a:ea typeface="ＭＳ ゴシック" panose="020B0609070205080204" pitchFamily="49" charset="-128"/>
              <a:cs typeface="+mn-cs"/>
            </a:rPr>
            <a:t>糸満市人材育成基金</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今後の県内外等派遣費補助金事業の実施に伴い、年間</a:t>
          </a:r>
          <a:r>
            <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百万円程度の基金積立を行う。事業の実施については、債券の運用益及び寄附金を事業費として活用する。</a:t>
          </a: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50">
              <a:solidFill>
                <a:schemeClr val="dk1"/>
              </a:solidFill>
              <a:effectLst/>
              <a:latin typeface="ＭＳ ゴシック" panose="020B0609070205080204" pitchFamily="49" charset="-128"/>
              <a:ea typeface="ＭＳ ゴシック" panose="020B0609070205080204" pitchFamily="49" charset="-128"/>
              <a:cs typeface="+mn-cs"/>
            </a:rPr>
            <a:t>糸満市観光文化交流拠点施設基金：</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積立てた基金のうち、</a:t>
          </a:r>
          <a:r>
            <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rPr>
            <a:t>35,000</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千円を糸満市文化協会へ、</a:t>
          </a:r>
          <a:r>
            <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rPr>
            <a:t>5,000</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千円を教育関係事業へ、</a:t>
          </a:r>
          <a:r>
            <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rPr>
            <a:t>15,000</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千円を糸満市観光文化交流拠点施設使用料への補助金として活用していく。残額については、当該施設の将来的な大規模修繕を見据え、修繕資金の確保のため同基金を活用した資産運用を計画する。</a:t>
          </a:r>
          <a:endParaRPr lang="ja-JP" altLang="ja-JP" sz="1250">
            <a:effectLst/>
            <a:latin typeface="ＭＳ ゴシック" panose="020B0609070205080204" pitchFamily="49" charset="-128"/>
            <a:ea typeface="ＭＳ ゴシック" panose="020B0609070205080204" pitchFamily="49" charset="-128"/>
          </a:endParaRPr>
        </a:p>
        <a:p>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50">
              <a:solidFill>
                <a:schemeClr val="dk1"/>
              </a:solidFill>
              <a:effectLst/>
              <a:latin typeface="ＭＳ ゴシック" panose="020B0609070205080204" pitchFamily="49" charset="-128"/>
              <a:ea typeface="ＭＳ ゴシック" panose="020B0609070205080204" pitchFamily="49" charset="-128"/>
              <a:cs typeface="+mn-cs"/>
            </a:rPr>
            <a:t>糸満市真栄里土地区画整理事業安定化基金：</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250">
              <a:solidFill>
                <a:schemeClr val="dk1"/>
              </a:solidFill>
              <a:effectLst/>
              <a:latin typeface="ＭＳ ゴシック" panose="020B0609070205080204" pitchFamily="49" charset="-128"/>
              <a:ea typeface="ＭＳ ゴシック" panose="020B0609070205080204" pitchFamily="49" charset="-128"/>
              <a:cs typeface="+mn-cs"/>
            </a:rPr>
            <a:t>年度まで積立てを行う予定。</a:t>
          </a:r>
          <a:endParaRPr kumimoji="1" lang="en-US" altLang="ja-JP" sz="125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決算剰余金として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百万円を取り崩したことにより差額</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毎年度、歳入総額から歳出総額を差し引いた剰余金を想定しているが、財政状況の厳しい現状では、当分の間剰余金の発生は少ないものと見込んでおり、積立ては厳しいもとの考えられ、極力現在の基金残高の維持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百万円を積み立てたことにより増となった。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公債費の年度間の平準化及び将来の償還財源の確保を目的として、今後も地方債の償還見込みや財政状況を踏まえながら、適切な基金残高の維持に努める。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沖縄県糸満市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62,250
60,890
46.60
36,852,387
35,805,845
701,704
14,102,733
17,845,596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9.2
22.0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基準財政需要額</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分母</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が</a:t>
          </a:r>
          <a:r>
            <a:rPr kumimoji="1" lang="en-US" altLang="ja-JP" sz="1300">
              <a:latin typeface="ＭＳ Ｐゴシック" panose="020B0600070205080204" pitchFamily="50" charset="-128"/>
              <a:ea typeface="ＭＳ Ｐゴシック" panose="020B0600070205080204" pitchFamily="50" charset="-128"/>
            </a:rPr>
            <a:t>462,096</a:t>
          </a:r>
          <a:r>
            <a:rPr kumimoji="1" lang="ja-JP" altLang="en-US" sz="1300">
              <a:latin typeface="ＭＳ Ｐゴシック" panose="020B0600070205080204" pitchFamily="50" charset="-128"/>
              <a:ea typeface="ＭＳ Ｐゴシック" panose="020B0600070205080204" pitchFamily="50" charset="-128"/>
            </a:rPr>
            <a:t>千円増加</a:t>
          </a:r>
          <a:r>
            <a:rPr kumimoji="1" lang="en-US" altLang="ja-JP" sz="1300">
              <a:latin typeface="ＭＳ Ｐゴシック" panose="020B0600070205080204" pitchFamily="50" charset="-128"/>
              <a:ea typeface="ＭＳ Ｐゴシック" panose="020B0600070205080204" pitchFamily="50" charset="-128"/>
            </a:rPr>
            <a:t>(11,836,947</a:t>
          </a:r>
          <a:r>
            <a:rPr kumimoji="1" lang="ja-JP" altLang="en-US" sz="1300">
              <a:latin typeface="ＭＳ Ｐゴシック" panose="020B0600070205080204" pitchFamily="50" charset="-128"/>
              <a:ea typeface="ＭＳ Ｐゴシック" panose="020B0600070205080204" pitchFamily="50" charset="-128"/>
            </a:rPr>
            <a:t>千円 → </a:t>
          </a:r>
          <a:r>
            <a:rPr kumimoji="1" lang="en-US" altLang="ja-JP" sz="1300">
              <a:latin typeface="ＭＳ Ｐゴシック" panose="020B0600070205080204" pitchFamily="50" charset="-128"/>
              <a:ea typeface="ＭＳ Ｐゴシック" panose="020B0600070205080204" pitchFamily="50" charset="-128"/>
            </a:rPr>
            <a:t>12,299,043</a:t>
          </a:r>
          <a:r>
            <a:rPr kumimoji="1" lang="ja-JP" altLang="en-US" sz="1300">
              <a:latin typeface="ＭＳ Ｐゴシック" panose="020B0600070205080204" pitchFamily="50" charset="-128"/>
              <a:ea typeface="ＭＳ Ｐゴシック" panose="020B0600070205080204" pitchFamily="50" charset="-128"/>
            </a:rPr>
            <a:t>千円、約</a:t>
          </a:r>
          <a:r>
            <a:rPr kumimoji="1" lang="en-US" altLang="ja-JP" sz="1300">
              <a:latin typeface="ＭＳ Ｐゴシック" panose="020B0600070205080204" pitchFamily="50" charset="-128"/>
              <a:ea typeface="ＭＳ Ｐゴシック" panose="020B0600070205080204" pitchFamily="50" charset="-128"/>
            </a:rPr>
            <a:t>3.9</a:t>
          </a:r>
          <a:r>
            <a:rPr kumimoji="1" lang="ja-JP" altLang="en-US" sz="1300">
              <a:latin typeface="ＭＳ Ｐゴシック" panose="020B0600070205080204" pitchFamily="50" charset="-128"/>
              <a:ea typeface="ＭＳ Ｐゴシック" panose="020B0600070205080204" pitchFamily="50" charset="-128"/>
            </a:rPr>
            <a:t>％増</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した一方で、基準財政収入額</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分子</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は</a:t>
          </a:r>
          <a:r>
            <a:rPr kumimoji="1" lang="en-US" altLang="ja-JP" sz="1300">
              <a:latin typeface="ＭＳ Ｐゴシック" panose="020B0600070205080204" pitchFamily="50" charset="-128"/>
              <a:ea typeface="ＭＳ Ｐゴシック" panose="020B0600070205080204" pitchFamily="50" charset="-128"/>
            </a:rPr>
            <a:t>258,404</a:t>
          </a:r>
          <a:r>
            <a:rPr kumimoji="1" lang="ja-JP" altLang="en-US" sz="1300">
              <a:latin typeface="ＭＳ Ｐゴシック" panose="020B0600070205080204" pitchFamily="50" charset="-128"/>
              <a:ea typeface="ＭＳ Ｐゴシック" panose="020B0600070205080204" pitchFamily="50" charset="-128"/>
            </a:rPr>
            <a:t>千円増加</a:t>
          </a:r>
          <a:r>
            <a:rPr kumimoji="1" lang="en-US" altLang="ja-JP" sz="1300">
              <a:latin typeface="ＭＳ Ｐゴシック" panose="020B0600070205080204" pitchFamily="50" charset="-128"/>
              <a:ea typeface="ＭＳ Ｐゴシック" panose="020B0600070205080204" pitchFamily="50" charset="-128"/>
            </a:rPr>
            <a:t>(6,502,737</a:t>
          </a:r>
          <a:r>
            <a:rPr kumimoji="1" lang="ja-JP" altLang="en-US" sz="1300">
              <a:latin typeface="ＭＳ Ｐゴシック" panose="020B0600070205080204" pitchFamily="50" charset="-128"/>
              <a:ea typeface="ＭＳ Ｐゴシック" panose="020B0600070205080204" pitchFamily="50" charset="-128"/>
            </a:rPr>
            <a:t>千円 → </a:t>
          </a:r>
          <a:r>
            <a:rPr kumimoji="1" lang="en-US" altLang="ja-JP" sz="1300">
              <a:latin typeface="ＭＳ Ｐゴシック" panose="020B0600070205080204" pitchFamily="50" charset="-128"/>
              <a:ea typeface="ＭＳ Ｐゴシック" panose="020B0600070205080204" pitchFamily="50" charset="-128"/>
            </a:rPr>
            <a:t>6,761,141</a:t>
          </a:r>
          <a:r>
            <a:rPr kumimoji="1" lang="ja-JP" altLang="en-US" sz="1300">
              <a:latin typeface="ＭＳ Ｐゴシック" panose="020B0600070205080204" pitchFamily="50" charset="-128"/>
              <a:ea typeface="ＭＳ Ｐゴシック" panose="020B0600070205080204" pitchFamily="50" charset="-128"/>
            </a:rPr>
            <a:t>千円、約</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％増</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し、分子の増加率が分母をわずかに上回ったことから、財政力指数は前年度に比べて</a:t>
          </a:r>
          <a:r>
            <a:rPr kumimoji="1" lang="en-US" altLang="ja-JP" sz="1300">
              <a:latin typeface="ＭＳ Ｐゴシック" panose="020B0600070205080204" pitchFamily="50" charset="-128"/>
              <a:ea typeface="ＭＳ Ｐゴシック" panose="020B0600070205080204" pitchFamily="50" charset="-128"/>
            </a:rPr>
            <a:t>0.01</a:t>
          </a:r>
          <a:r>
            <a:rPr kumimoji="1" lang="ja-JP" altLang="en-US" sz="1300">
              <a:latin typeface="ＭＳ Ｐゴシック" panose="020B0600070205080204" pitchFamily="50" charset="-128"/>
              <a:ea typeface="ＭＳ Ｐゴシック" panose="020B0600070205080204" pitchFamily="50" charset="-128"/>
            </a:rPr>
            <a:t>ポイント上昇した。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今後も厳しい財政運営が見込まれるため、行政経費の更なる節減合理化を推し進め、財政の健全化に努める。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20864</xdr:rowOff>
    </xdr:from>
    <xdr:to>
      <xdr:col>23</xdr:col>
      <xdr:colOff>133350</xdr:colOff>
      <xdr:row>44</xdr:row>
      <xdr:rowOff>165100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364514"/>
          <a:ext cx="0" cy="13443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107241</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610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20864</xdr:rowOff>
    </xdr:from>
    <xdr:to>
      <xdr:col>24</xdr:col>
      <xdr:colOff>12700</xdr:colOff>
      <xdr:row>37</xdr:row>
      <xdr:rowOff>20864</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36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38</xdr:row>
      <xdr:rowOff>159657</xdr:rowOff>
    </xdr:from>
    <xdr:to>
      <xdr:col>23</xdr:col>
      <xdr:colOff>133350</xdr:colOff>
      <xdr:row>39</xdr:row>
      <xdr:rowOff>22678</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flipV="1">
          <a:off x="4114800" y="6674757"/>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82749</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6940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110672</xdr:rowOff>
    </xdr:from>
    <xdr:to>
      <xdr:col>23</xdr:col>
      <xdr:colOff>184150</xdr:colOff>
      <xdr:row>41</xdr:row>
      <xdr:rowOff>40822</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39</xdr:row>
      <xdr:rowOff>22678</xdr:rowOff>
    </xdr:from>
    <xdr:to>
      <xdr:col>19</xdr:col>
      <xdr:colOff>133350</xdr:colOff>
      <xdr:row>39</xdr:row>
      <xdr:rowOff>22678</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67092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110672</xdr:rowOff>
    </xdr:from>
    <xdr:to>
      <xdr:col>19</xdr:col>
      <xdr:colOff>184150</xdr:colOff>
      <xdr:row>41</xdr:row>
      <xdr:rowOff>40822</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25599</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055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39</xdr:row>
      <xdr:rowOff>22678</xdr:rowOff>
    </xdr:from>
    <xdr:to>
      <xdr:col>15</xdr:col>
      <xdr:colOff>82550</xdr:colOff>
      <xdr:row>39</xdr:row>
      <xdr:rowOff>22678</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67092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40</xdr:row>
      <xdr:rowOff>76200</xdr:rowOff>
    </xdr:from>
    <xdr:to>
      <xdr:col>15</xdr:col>
      <xdr:colOff>133350</xdr:colOff>
      <xdr:row>41</xdr:row>
      <xdr:rowOff>6350</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162577</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38</xdr:row>
      <xdr:rowOff>159657</xdr:rowOff>
    </xdr:from>
    <xdr:to>
      <xdr:col>11</xdr:col>
      <xdr:colOff>31750</xdr:colOff>
      <xdr:row>39</xdr:row>
      <xdr:rowOff>22678</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66747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110672</xdr:rowOff>
    </xdr:from>
    <xdr:to>
      <xdr:col>11</xdr:col>
      <xdr:colOff>82550</xdr:colOff>
      <xdr:row>41</xdr:row>
      <xdr:rowOff>40822</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25599</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35</xdr:row>
      <xdr:rowOff>2722</xdr:rowOff>
    </xdr:from>
    <xdr:to>
      <xdr:col>7</xdr:col>
      <xdr:colOff>31750</xdr:colOff>
      <xdr:row>35</xdr:row>
      <xdr:rowOff>104322</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600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33</xdr:row>
      <xdr:rowOff>114499</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577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38</xdr:row>
      <xdr:rowOff>108857</xdr:rowOff>
    </xdr:from>
    <xdr:to>
      <xdr:col>23</xdr:col>
      <xdr:colOff>184150</xdr:colOff>
      <xdr:row>39</xdr:row>
      <xdr:rowOff>39007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37</xdr:row>
      <xdr:rowOff>125384</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646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38</xdr:row>
      <xdr:rowOff>143328</xdr:rowOff>
    </xdr:from>
    <xdr:to>
      <xdr:col>19</xdr:col>
      <xdr:colOff>184150</xdr:colOff>
      <xdr:row>39</xdr:row>
      <xdr:rowOff>73478</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37</xdr:row>
      <xdr:rowOff>83655</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6427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38</xdr:row>
      <xdr:rowOff>143328</xdr:rowOff>
    </xdr:from>
    <xdr:to>
      <xdr:col>15</xdr:col>
      <xdr:colOff>133350</xdr:colOff>
      <xdr:row>39</xdr:row>
      <xdr:rowOff>73478</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83655</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38</xdr:row>
      <xdr:rowOff>143328</xdr:rowOff>
    </xdr:from>
    <xdr:to>
      <xdr:col>11</xdr:col>
      <xdr:colOff>82550</xdr:colOff>
      <xdr:row>39</xdr:row>
      <xdr:rowOff>73478</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83655</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108857</xdr:rowOff>
    </xdr:from>
    <xdr:to>
      <xdr:col>7</xdr:col>
      <xdr:colOff>31750</xdr:colOff>
      <xdr:row>39</xdr:row>
      <xdr:rowOff>39007</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23784</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経常一般財源等においては、地方税及び地方特定交付金の増加により、全体増となっているが、歳出において人件費及び扶助費の増加が大きく全体増となっており、経常一般財源等の増加を上回ったことから、前年度より</a:t>
          </a:r>
          <a:r>
            <a:rPr kumimoji="1" lang="en-US" altLang="ja-JP" sz="1300">
              <a:latin typeface="ＭＳ Ｐゴシック" panose="020B0600070205080204" pitchFamily="50" charset="-128"/>
              <a:ea typeface="ＭＳ Ｐゴシック" panose="020B0600070205080204" pitchFamily="50" charset="-128"/>
            </a:rPr>
            <a:t>2.0</a:t>
          </a:r>
          <a:r>
            <a:rPr kumimoji="1" lang="ja-JP" altLang="en-US" sz="1300">
              <a:latin typeface="ＭＳ Ｐゴシック" panose="020B0600070205080204" pitchFamily="50" charset="-128"/>
              <a:ea typeface="ＭＳ Ｐゴシック" panose="020B0600070205080204" pitchFamily="50" charset="-128"/>
            </a:rPr>
            <a:t>ポイント増となった。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依然、県内平均よりも高い状態にあり、今後も行政改革に取り組み、経常的経費の削減と経常一般財源の増収に努める必要がある。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160655</xdr:rowOff>
    </xdr:from>
    <xdr:to>
      <xdr:col>23</xdr:col>
      <xdr:colOff>133350</xdr:colOff>
      <xdr:row>67</xdr:row>
      <xdr:rowOff>43815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10276205"/>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15892</xdr:rowOff>
    </xdr:from>
    <xdr:ext cx="762000" cy="259045"/>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1503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43815</xdr:rowOff>
    </xdr:from>
    <xdr:to>
      <xdr:col>24</xdr:col>
      <xdr:colOff>12700</xdr:colOff>
      <xdr:row>67</xdr:row>
      <xdr:rowOff>43815</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530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75582</xdr:rowOff>
    </xdr:from>
    <xdr:ext cx="762000" cy="259045"/>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10019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160655</xdr:rowOff>
    </xdr:from>
    <xdr:to>
      <xdr:col>24</xdr:col>
      <xdr:colOff>12700</xdr:colOff>
      <xdr:row>59</xdr:row>
      <xdr:rowOff>160655</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0276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120332</xdr:rowOff>
    </xdr:from>
    <xdr:to>
      <xdr:col>23</xdr:col>
      <xdr:colOff>133350</xdr:colOff>
      <xdr:row>64</xdr:row>
      <xdr:rowOff>69532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114800" y="10921682"/>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2874</xdr:rowOff>
    </xdr:from>
    <xdr:ext cx="762000" cy="259045"/>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09756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30797</xdr:rowOff>
    </xdr:from>
    <xdr:to>
      <xdr:col>23</xdr:col>
      <xdr:colOff>184150</xdr:colOff>
      <xdr:row>64</xdr:row>
      <xdr:rowOff>132397</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902200" y="1100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72072</xdr:rowOff>
    </xdr:from>
    <xdr:to>
      <xdr:col>19</xdr:col>
      <xdr:colOff>133350</xdr:colOff>
      <xdr:row>63</xdr:row>
      <xdr:rowOff>120332</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3225800" y="1087342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26687</xdr:rowOff>
    </xdr:from>
    <xdr:ext cx="736600" cy="25904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099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119380</xdr:rowOff>
    </xdr:from>
    <xdr:to>
      <xdr:col>15</xdr:col>
      <xdr:colOff>82550</xdr:colOff>
      <xdr:row>63</xdr:row>
      <xdr:rowOff>72072</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2336800" y="10577830"/>
          <a:ext cx="889000" cy="295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51435</xdr:rowOff>
    </xdr:from>
    <xdr:to>
      <xdr:col>15</xdr:col>
      <xdr:colOff>133350</xdr:colOff>
      <xdr:row>63</xdr:row>
      <xdr:rowOff>153035</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3175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137812</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093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119380</xdr:rowOff>
    </xdr:from>
    <xdr:to>
      <xdr:col>11</xdr:col>
      <xdr:colOff>31750</xdr:colOff>
      <xdr:row>63</xdr:row>
      <xdr:rowOff>35878</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1447800" y="10577830"/>
          <a:ext cx="889000" cy="259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29845</xdr:rowOff>
    </xdr:from>
    <xdr:to>
      <xdr:col>11</xdr:col>
      <xdr:colOff>82550</xdr:colOff>
      <xdr:row>62</xdr:row>
      <xdr:rowOff>131445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116222</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153988</xdr:rowOff>
    </xdr:from>
    <xdr:to>
      <xdr:col>7</xdr:col>
      <xdr:colOff>31750</xdr:colOff>
      <xdr:row>64</xdr:row>
      <xdr:rowOff>84138</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1397000" y="1095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68915</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104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18732</xdr:rowOff>
    </xdr:from>
    <xdr:to>
      <xdr:col>23</xdr:col>
      <xdr:colOff>184150</xdr:colOff>
      <xdr:row>64</xdr:row>
      <xdr:rowOff>120332</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902200" y="1099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35259</xdr:rowOff>
    </xdr:from>
    <xdr:ext cx="762000" cy="259045"/>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083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69532</xdr:rowOff>
    </xdr:from>
    <xdr:to>
      <xdr:col>19</xdr:col>
      <xdr:colOff>184150</xdr:colOff>
      <xdr:row>63</xdr:row>
      <xdr:rowOff>171132</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064000" y="1087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9859</xdr:rowOff>
    </xdr:from>
    <xdr:ext cx="7366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0639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21272</xdr:rowOff>
    </xdr:from>
    <xdr:to>
      <xdr:col>15</xdr:col>
      <xdr:colOff>133350</xdr:colOff>
      <xdr:row>63</xdr:row>
      <xdr:rowOff>122872</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3175000" y="1082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133049</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059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68580</xdr:rowOff>
    </xdr:from>
    <xdr:to>
      <xdr:col>11</xdr:col>
      <xdr:colOff>82550</xdr:colOff>
      <xdr:row>61</xdr:row>
      <xdr:rowOff>170180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2286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8907</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029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156528</xdr:rowOff>
    </xdr:from>
    <xdr:to>
      <xdr:col>7</xdr:col>
      <xdr:colOff>31750</xdr:colOff>
      <xdr:row>63</xdr:row>
      <xdr:rowOff>86678</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1397000" y="1078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96855</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055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[132,318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人事院勧告に伴う職員給の増加による人件費の増加や、物価高騰に係る支援事業に伴う物件費の増等が影響し、前年度と比較して</a:t>
          </a:r>
          <a:r>
            <a:rPr kumimoji="1" lang="en-US" altLang="ja-JP" sz="1300">
              <a:latin typeface="ＭＳ Ｐゴシック" panose="020B0600070205080204" pitchFamily="50" charset="-128"/>
              <a:ea typeface="ＭＳ Ｐゴシック" panose="020B0600070205080204" pitchFamily="50" charset="-128"/>
            </a:rPr>
            <a:t>10,053</a:t>
          </a:r>
          <a:r>
            <a:rPr kumimoji="1" lang="ja-JP" altLang="en-US" sz="1300">
              <a:latin typeface="ＭＳ Ｐゴシック" panose="020B0600070205080204" pitchFamily="50" charset="-128"/>
              <a:ea typeface="ＭＳ Ｐゴシック" panose="020B0600070205080204" pitchFamily="50" charset="-128"/>
            </a:rPr>
            <a:t>円増加している。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類似団体及び県内平均を下回っているものの、行政改革に取り組み、引き続き定員管理・給与の適正化、指定管理制度等の導入により、経費削減に努める。</a:t>
          </a:r>
        </a:p>
      </xdr:txBody>
    </xdr:sp>
    <xdr:clientData/>
  </xdr:twoCellAnchor>
  <xdr:oneCellAnchor>
    <xdr:from>
      <xdr:col>3</xdr:col>
      <xdr:colOff>95250</xdr:colOff>
      <xdr:row>77</xdr:row>
      <xdr:rowOff>6350</xdr:rowOff>
    </xdr:from>
    <xdr:ext cx="349839" cy="225703"/>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3" name="人件費・物件費等の状況グラフ枠">
          <a:extLst>
            <a:ext uri="{FF2B5EF4-FFF2-40B4-BE49-F238E27FC236}">
              <a16:creationId xmlns:a16="http://schemas.microsoft.com/office/drawing/2014/main" id="{00000000-0008-0000-0300-0000B7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82</xdr:row>
      <xdr:rowOff>88342</xdr:rowOff>
    </xdr:from>
    <xdr:to>
      <xdr:col>23</xdr:col>
      <xdr:colOff>133350</xdr:colOff>
      <xdr:row>89</xdr:row>
      <xdr:rowOff>78054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4953000" y="14147242"/>
          <a:ext cx="0" cy="11898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50131</xdr:rowOff>
    </xdr:from>
    <xdr:ext cx="762000" cy="259045"/>
    <xdr:sp macro="" textlink="">
      <xdr:nvSpPr>
        <xdr:cNvPr id="185" name="人件費・物件費等の状況最小値テキスト">
          <a:extLst>
            <a:ext uri="{FF2B5EF4-FFF2-40B4-BE49-F238E27FC236}">
              <a16:creationId xmlns:a16="http://schemas.microsoft.com/office/drawing/2014/main" id="{00000000-0008-0000-0300-0000B9000000}"/>
            </a:ext>
          </a:extLst>
        </xdr:cNvPr>
        <xdr:cNvSpPr txBox="1"/>
      </xdr:nvSpPr>
      <xdr:spPr>
        <a:xfrm>
          <a:off x="5041900" y="15309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78054</xdr:rowOff>
    </xdr:from>
    <xdr:to>
      <xdr:col>24</xdr:col>
      <xdr:colOff>12700</xdr:colOff>
      <xdr:row>89</xdr:row>
      <xdr:rowOff>78054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5337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3269</xdr:rowOff>
    </xdr:from>
    <xdr:ext cx="762000" cy="259045"/>
    <xdr:sp macro="" textlink="">
      <xdr:nvSpPr>
        <xdr:cNvPr id="187" name="人件費・物件費等の状況最大値テキスト">
          <a:extLst>
            <a:ext uri="{FF2B5EF4-FFF2-40B4-BE49-F238E27FC236}">
              <a16:creationId xmlns:a16="http://schemas.microsoft.com/office/drawing/2014/main" id="{00000000-0008-0000-0300-0000BB000000}"/>
            </a:ext>
          </a:extLst>
        </xdr:cNvPr>
        <xdr:cNvSpPr txBox="1"/>
      </xdr:nvSpPr>
      <xdr:spPr>
        <a:xfrm>
          <a:off x="5041900" y="13890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82</xdr:row>
      <xdr:rowOff>88342</xdr:rowOff>
    </xdr:from>
    <xdr:to>
      <xdr:col>24</xdr:col>
      <xdr:colOff>12700</xdr:colOff>
      <xdr:row>82</xdr:row>
      <xdr:rowOff>88342</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4147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77164</xdr:rowOff>
    </xdr:from>
    <xdr:to>
      <xdr:col>23</xdr:col>
      <xdr:colOff>133350</xdr:colOff>
      <xdr:row>82</xdr:row>
      <xdr:rowOff>137809</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114800" y="14136064"/>
          <a:ext cx="838200" cy="60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84</xdr:row>
      <xdr:rowOff>63591</xdr:rowOff>
    </xdr:from>
    <xdr:ext cx="762000" cy="259045"/>
    <xdr:sp macro="" textlink="">
      <xdr:nvSpPr>
        <xdr:cNvPr id="190" name="人件費・物件費等の状況平均値テキスト">
          <a:extLst>
            <a:ext uri="{FF2B5EF4-FFF2-40B4-BE49-F238E27FC236}">
              <a16:creationId xmlns:a16="http://schemas.microsoft.com/office/drawing/2014/main" id="{00000000-0008-0000-0300-0000BE000000}"/>
            </a:ext>
          </a:extLst>
        </xdr:cNvPr>
        <xdr:cNvSpPr txBox="1"/>
      </xdr:nvSpPr>
      <xdr:spPr>
        <a:xfrm>
          <a:off x="5041900" y="144653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91514</xdr:rowOff>
    </xdr:from>
    <xdr:to>
      <xdr:col>23</xdr:col>
      <xdr:colOff>184150</xdr:colOff>
      <xdr:row>85</xdr:row>
      <xdr:rowOff>21664</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902200" y="14493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67228</xdr:rowOff>
    </xdr:from>
    <xdr:to>
      <xdr:col>19</xdr:col>
      <xdr:colOff>133350</xdr:colOff>
      <xdr:row>82</xdr:row>
      <xdr:rowOff>77164</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3225800" y="14126128"/>
          <a:ext cx="889000" cy="9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84</xdr:row>
      <xdr:rowOff>20560</xdr:rowOff>
    </xdr:from>
    <xdr:to>
      <xdr:col>19</xdr:col>
      <xdr:colOff>184150</xdr:colOff>
      <xdr:row>84</xdr:row>
      <xdr:rowOff>122160</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064000" y="14422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106937</xdr:rowOff>
    </xdr:from>
    <xdr:ext cx="736600" cy="259045"/>
    <xdr:sp macro="" textlink="">
      <xdr:nvSpPr>
        <xdr:cNvPr id="194" name="テキスト ボックス 193">
          <a:extLst>
            <a:ext uri="{FF2B5EF4-FFF2-40B4-BE49-F238E27FC236}">
              <a16:creationId xmlns:a16="http://schemas.microsoft.com/office/drawing/2014/main" id="{00000000-0008-0000-0300-0000C2000000}"/>
            </a:ext>
          </a:extLst>
        </xdr:cNvPr>
        <xdr:cNvSpPr txBox="1"/>
      </xdr:nvSpPr>
      <xdr:spPr>
        <a:xfrm>
          <a:off x="3733800" y="1450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67228</xdr:rowOff>
    </xdr:from>
    <xdr:to>
      <xdr:col>15</xdr:col>
      <xdr:colOff>82550</xdr:colOff>
      <xdr:row>82</xdr:row>
      <xdr:rowOff>76253</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2336800" y="14126128"/>
          <a:ext cx="889000" cy="9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84</xdr:row>
      <xdr:rowOff>9381</xdr:rowOff>
    </xdr:from>
    <xdr:to>
      <xdr:col>15</xdr:col>
      <xdr:colOff>133350</xdr:colOff>
      <xdr:row>84</xdr:row>
      <xdr:rowOff>110981</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3175000" y="14411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95758</xdr:rowOff>
    </xdr:from>
    <xdr:ext cx="7620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2844800" y="14497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42435</xdr:rowOff>
    </xdr:from>
    <xdr:to>
      <xdr:col>11</xdr:col>
      <xdr:colOff>31750</xdr:colOff>
      <xdr:row>82</xdr:row>
      <xdr:rowOff>76253</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1447800" y="14101335"/>
          <a:ext cx="889000" cy="33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151453</xdr:rowOff>
    </xdr:from>
    <xdr:to>
      <xdr:col>11</xdr:col>
      <xdr:colOff>82550</xdr:colOff>
      <xdr:row>84</xdr:row>
      <xdr:rowOff>81603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2286000" y="14381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66380</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955800" y="14468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40184</xdr:rowOff>
    </xdr:from>
    <xdr:to>
      <xdr:col>7</xdr:col>
      <xdr:colOff>31750</xdr:colOff>
      <xdr:row>82</xdr:row>
      <xdr:rowOff>141784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1397000" y="14099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126561</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066800" y="14185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87009</xdr:rowOff>
    </xdr:from>
    <xdr:to>
      <xdr:col>23</xdr:col>
      <xdr:colOff>184150</xdr:colOff>
      <xdr:row>83</xdr:row>
      <xdr:rowOff>17159</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902200" y="14145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8286</xdr:rowOff>
    </xdr:from>
    <xdr:ext cx="762000" cy="259045"/>
    <xdr:sp macro="" textlink="">
      <xdr:nvSpPr>
        <xdr:cNvPr id="209" name="人件費・物件費等の状況該当値テキスト">
          <a:extLst>
            <a:ext uri="{FF2B5EF4-FFF2-40B4-BE49-F238E27FC236}">
              <a16:creationId xmlns:a16="http://schemas.microsoft.com/office/drawing/2014/main" id="{00000000-0008-0000-0300-0000D1000000}"/>
            </a:ext>
          </a:extLst>
        </xdr:cNvPr>
        <xdr:cNvSpPr txBox="1"/>
      </xdr:nvSpPr>
      <xdr:spPr>
        <a:xfrm>
          <a:off x="5041900" y="14067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26364</xdr:rowOff>
    </xdr:from>
    <xdr:to>
      <xdr:col>19</xdr:col>
      <xdr:colOff>184150</xdr:colOff>
      <xdr:row>82</xdr:row>
      <xdr:rowOff>127964</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064000" y="14085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138141</xdr:rowOff>
    </xdr:from>
    <xdr:ext cx="7366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733800" y="13854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16428</xdr:rowOff>
    </xdr:from>
    <xdr:to>
      <xdr:col>15</xdr:col>
      <xdr:colOff>133350</xdr:colOff>
      <xdr:row>82</xdr:row>
      <xdr:rowOff>118028</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3175000" y="14075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128205</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844800" y="13844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25453</xdr:rowOff>
    </xdr:from>
    <xdr:to>
      <xdr:col>11</xdr:col>
      <xdr:colOff>82550</xdr:colOff>
      <xdr:row>82</xdr:row>
      <xdr:rowOff>127053</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2286000" y="14084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137230</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955800" y="1385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163085</xdr:rowOff>
    </xdr:from>
    <xdr:to>
      <xdr:col>7</xdr:col>
      <xdr:colOff>31750</xdr:colOff>
      <xdr:row>82</xdr:row>
      <xdr:rowOff>93235</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1397000" y="14050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103412</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066800" y="13819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8" name="正方形/長方形 217">
          <a:extLst>
            <a:ext uri="{FF2B5EF4-FFF2-40B4-BE49-F238E27FC236}">
              <a16:creationId xmlns:a16="http://schemas.microsoft.com/office/drawing/2014/main" id="{00000000-0008-0000-0300-0000DA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退職者と採用者の学歴、経験年数の構成等により類似団体内平均、全国平均を下回っている。今後も人件費の適正化に努める。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a:extLst>
            <a:ext uri="{FF2B5EF4-FFF2-40B4-BE49-F238E27FC236}">
              <a16:creationId xmlns:a16="http://schemas.microsoft.com/office/drawing/2014/main" id="{00000000-0008-0000-0300-0000F7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88</xdr:row>
      <xdr:rowOff>137886</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7018000" y="13657036"/>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109963</xdr:rowOff>
    </xdr:from>
    <xdr:ext cx="762000" cy="259045"/>
    <xdr:sp macro="" textlink="">
      <xdr:nvSpPr>
        <xdr:cNvPr id="249" name="給与水準   （国との比較）最小値テキスト">
          <a:extLst>
            <a:ext uri="{FF2B5EF4-FFF2-40B4-BE49-F238E27FC236}">
              <a16:creationId xmlns:a16="http://schemas.microsoft.com/office/drawing/2014/main" id="{00000000-0008-0000-0300-0000F9000000}"/>
            </a:ext>
          </a:extLst>
        </xdr:cNvPr>
        <xdr:cNvSpPr txBox="1"/>
      </xdr:nvSpPr>
      <xdr:spPr>
        <a:xfrm>
          <a:off x="17106900" y="151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137886</xdr:rowOff>
    </xdr:from>
    <xdr:to>
      <xdr:col>81</xdr:col>
      <xdr:colOff>133350</xdr:colOff>
      <xdr:row>88</xdr:row>
      <xdr:rowOff>137886</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522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1" name="給与水準   （国との比較）最大値テキスト">
          <a:extLst>
            <a:ext uri="{FF2B5EF4-FFF2-40B4-BE49-F238E27FC236}">
              <a16:creationId xmlns:a16="http://schemas.microsoft.com/office/drawing/2014/main" id="{00000000-0008-0000-0300-0000FB000000}"/>
            </a:ext>
          </a:extLst>
        </xdr:cNvPr>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12700</xdr:rowOff>
    </xdr:from>
    <xdr:to>
      <xdr:col>81</xdr:col>
      <xdr:colOff>44450</xdr:colOff>
      <xdr:row>83</xdr:row>
      <xdr:rowOff>167821</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6179800" y="14243050"/>
          <a:ext cx="838200" cy="155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56441</xdr:rowOff>
    </xdr:from>
    <xdr:ext cx="762000" cy="259045"/>
    <xdr:sp macro="" textlink="">
      <xdr:nvSpPr>
        <xdr:cNvPr id="254" name="給与水準   （国との比較）平均値テキスト">
          <a:extLst>
            <a:ext uri="{FF2B5EF4-FFF2-40B4-BE49-F238E27FC236}">
              <a16:creationId xmlns:a16="http://schemas.microsoft.com/office/drawing/2014/main" id="{00000000-0008-0000-0300-0000FE000000}"/>
            </a:ext>
          </a:extLst>
        </xdr:cNvPr>
        <xdr:cNvSpPr txBox="1"/>
      </xdr:nvSpPr>
      <xdr:spPr>
        <a:xfrm>
          <a:off x="17106900" y="14629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84364</xdr:rowOff>
    </xdr:from>
    <xdr:to>
      <xdr:col>81</xdr:col>
      <xdr:colOff>95250</xdr:colOff>
      <xdr:row>86</xdr:row>
      <xdr:rowOff>14514</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9672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64407</xdr:rowOff>
    </xdr:from>
    <xdr:to>
      <xdr:col>77</xdr:col>
      <xdr:colOff>44450</xdr:colOff>
      <xdr:row>83</xdr:row>
      <xdr:rowOff>167821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5290800" y="14294757"/>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16527</xdr:rowOff>
    </xdr:from>
    <xdr:ext cx="7366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5798800" y="1476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82</xdr:row>
      <xdr:rowOff>115207</xdr:rowOff>
    </xdr:from>
    <xdr:to>
      <xdr:col>72</xdr:col>
      <xdr:colOff>203200</xdr:colOff>
      <xdr:row>83</xdr:row>
      <xdr:rowOff>64407</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4401800" y="1417410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118836</xdr:rowOff>
    </xdr:from>
    <xdr:to>
      <xdr:col>73</xdr:col>
      <xdr:colOff>44450</xdr:colOff>
      <xdr:row>86</xdr:row>
      <xdr:rowOff>48986</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5240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33763</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4909800" y="14778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82</xdr:row>
      <xdr:rowOff>115207</xdr:rowOff>
    </xdr:from>
    <xdr:to>
      <xdr:col>68</xdr:col>
      <xdr:colOff>152400</xdr:colOff>
      <xdr:row>83</xdr:row>
      <xdr:rowOff>12700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3512800" y="1417410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101600</xdr:rowOff>
    </xdr:from>
    <xdr:to>
      <xdr:col>68</xdr:col>
      <xdr:colOff>203200</xdr:colOff>
      <xdr:row>86</xdr:row>
      <xdr:rowOff>31750</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4351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16527</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020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137177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131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82</xdr:row>
      <xdr:rowOff>133350</xdr:rowOff>
    </xdr:from>
    <xdr:to>
      <xdr:col>81</xdr:col>
      <xdr:colOff>95250</xdr:colOff>
      <xdr:row>83</xdr:row>
      <xdr:rowOff>63500</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967200" y="1419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81</xdr:row>
      <xdr:rowOff>149877</xdr:rowOff>
    </xdr:from>
    <xdr:ext cx="762000" cy="259045"/>
    <xdr:sp macro="" textlink="">
      <xdr:nvSpPr>
        <xdr:cNvPr id="273" name="給与水準   （国との比較）該当値テキスト">
          <a:extLst>
            <a:ext uri="{FF2B5EF4-FFF2-40B4-BE49-F238E27FC236}">
              <a16:creationId xmlns:a16="http://schemas.microsoft.com/office/drawing/2014/main" id="{00000000-0008-0000-0300-000011010000}"/>
            </a:ext>
          </a:extLst>
        </xdr:cNvPr>
        <xdr:cNvSpPr txBox="1"/>
      </xdr:nvSpPr>
      <xdr:spPr>
        <a:xfrm>
          <a:off x="17106900" y="1403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117021</xdr:rowOff>
    </xdr:from>
    <xdr:to>
      <xdr:col>77</xdr:col>
      <xdr:colOff>95250</xdr:colOff>
      <xdr:row>84</xdr:row>
      <xdr:rowOff>47171</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129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57348</xdr:rowOff>
    </xdr:from>
    <xdr:ext cx="7366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798800" y="14116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13607</xdr:rowOff>
    </xdr:from>
    <xdr:to>
      <xdr:col>73</xdr:col>
      <xdr:colOff>44450</xdr:colOff>
      <xdr:row>83</xdr:row>
      <xdr:rowOff>115207</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2400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125384</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909800" y="1401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82</xdr:row>
      <xdr:rowOff>64407</xdr:rowOff>
    </xdr:from>
    <xdr:to>
      <xdr:col>68</xdr:col>
      <xdr:colOff>203200</xdr:colOff>
      <xdr:row>82</xdr:row>
      <xdr:rowOff>166007</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351000" y="1412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81</xdr:row>
      <xdr:rowOff>4734</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020800" y="13892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133350</xdr:rowOff>
    </xdr:from>
    <xdr:to>
      <xdr:col>64</xdr:col>
      <xdr:colOff>152400</xdr:colOff>
      <xdr:row>83</xdr:row>
      <xdr:rowOff>63500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462000" y="1419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73677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131800" y="1396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[6.78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第</a:t>
          </a:r>
          <a:r>
            <a:rPr kumimoji="1" lang="en-US" altLang="ja-JP" sz="1300">
              <a:latin typeface="ＭＳ Ｐゴシック" panose="020B0600070205080204" pitchFamily="50" charset="-128"/>
              <a:ea typeface="ＭＳ Ｐゴシック" panose="020B0600070205080204" pitchFamily="50" charset="-128"/>
            </a:rPr>
            <a:t>8</a:t>
          </a:r>
          <a:r>
            <a:rPr kumimoji="1" lang="ja-JP" altLang="en-US" sz="1300">
              <a:latin typeface="ＭＳ Ｐゴシック" panose="020B0600070205080204" pitchFamily="50" charset="-128"/>
              <a:ea typeface="ＭＳ Ｐゴシック" panose="020B0600070205080204" pitchFamily="50" charset="-128"/>
            </a:rPr>
            <a:t>次糸満市行政改革大綱・実行プランに基づき、行政サービスの低下を招くことなく、高度化・多様化する市民ニーズや社会経済情勢の変化に伴う行政需要に柔軟に対応できるようにするため、適正業務量を把握した上で、職員の定員適正化計画の策定を進めるなど、引き続き定員管理の適正化に努める。</a:t>
          </a:r>
        </a:p>
      </xdr:txBody>
    </xdr:sp>
    <xdr:clientData/>
  </xdr:twoCellAnchor>
  <xdr:oneCellAnchor>
    <xdr:from>
      <xdr:col>61</xdr:col>
      <xdr:colOff>6350</xdr:colOff>
      <xdr:row>54</xdr:row>
      <xdr:rowOff>139700</xdr:rowOff>
    </xdr:from>
    <xdr:ext cx="349839" cy="225703"/>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2" name="定員管理の状況グラフ枠">
          <a:extLst>
            <a:ext uri="{FF2B5EF4-FFF2-40B4-BE49-F238E27FC236}">
              <a16:creationId xmlns:a16="http://schemas.microsoft.com/office/drawing/2014/main" id="{00000000-0008-0000-0300-000038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45538</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7018000" y="10143490"/>
          <a:ext cx="0" cy="1389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17615</xdr:rowOff>
    </xdr:from>
    <xdr:ext cx="762000" cy="259045"/>
    <xdr:sp macro="" textlink="">
      <xdr:nvSpPr>
        <xdr:cNvPr id="314" name="定員管理の状況最小値テキスト">
          <a:extLst>
            <a:ext uri="{FF2B5EF4-FFF2-40B4-BE49-F238E27FC236}">
              <a16:creationId xmlns:a16="http://schemas.microsoft.com/office/drawing/2014/main" id="{00000000-0008-0000-0300-00003A010000}"/>
            </a:ext>
          </a:extLst>
        </xdr:cNvPr>
        <xdr:cNvSpPr txBox="1"/>
      </xdr:nvSpPr>
      <xdr:spPr>
        <a:xfrm>
          <a:off x="17106900" y="11504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45538</xdr:rowOff>
    </xdr:from>
    <xdr:to>
      <xdr:col>81</xdr:col>
      <xdr:colOff>133350</xdr:colOff>
      <xdr:row>67</xdr:row>
      <xdr:rowOff>45538</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1532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16" name="定員管理の状況最大値テキスト">
          <a:extLst>
            <a:ext uri="{FF2B5EF4-FFF2-40B4-BE49-F238E27FC236}">
              <a16:creationId xmlns:a16="http://schemas.microsoft.com/office/drawing/2014/main" id="{00000000-0008-0000-0300-00003C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51828</xdr:rowOff>
    </xdr:from>
    <xdr:to>
      <xdr:col>81</xdr:col>
      <xdr:colOff>44450</xdr:colOff>
      <xdr:row>60</xdr:row>
      <xdr:rowOff>80554</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179800" y="10338828"/>
          <a:ext cx="8382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75128</xdr:rowOff>
    </xdr:from>
    <xdr:ext cx="762000" cy="259045"/>
    <xdr:sp macro="" textlink="">
      <xdr:nvSpPr>
        <xdr:cNvPr id="319" name="定員管理の状況平均値テキスト">
          <a:extLst>
            <a:ext uri="{FF2B5EF4-FFF2-40B4-BE49-F238E27FC236}">
              <a16:creationId xmlns:a16="http://schemas.microsoft.com/office/drawing/2014/main" id="{00000000-0008-0000-0300-00003F010000}"/>
            </a:ext>
          </a:extLst>
        </xdr:cNvPr>
        <xdr:cNvSpPr txBox="1"/>
      </xdr:nvSpPr>
      <xdr:spPr>
        <a:xfrm>
          <a:off x="17106900" y="105335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103051</xdr:rowOff>
    </xdr:from>
    <xdr:to>
      <xdr:col>81</xdr:col>
      <xdr:colOff>95250</xdr:colOff>
      <xdr:row>62</xdr:row>
      <xdr:rowOff>33201</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9672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47232</xdr:rowOff>
    </xdr:from>
    <xdr:to>
      <xdr:col>77</xdr:col>
      <xdr:colOff>44450</xdr:colOff>
      <xdr:row>60</xdr:row>
      <xdr:rowOff>51828</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5290800" y="10334232"/>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89263</xdr:rowOff>
    </xdr:from>
    <xdr:to>
      <xdr:col>77</xdr:col>
      <xdr:colOff>95250</xdr:colOff>
      <xdr:row>62</xdr:row>
      <xdr:rowOff>19413</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129000" y="10547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4190</xdr:rowOff>
    </xdr:from>
    <xdr:ext cx="7366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5798800" y="10634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43785</xdr:rowOff>
    </xdr:from>
    <xdr:to>
      <xdr:col>72</xdr:col>
      <xdr:colOff>203200</xdr:colOff>
      <xdr:row>60</xdr:row>
      <xdr:rowOff>47232</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4401800" y="10330785"/>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75474</xdr:rowOff>
    </xdr:from>
    <xdr:to>
      <xdr:col>73</xdr:col>
      <xdr:colOff>44450</xdr:colOff>
      <xdr:row>62</xdr:row>
      <xdr:rowOff>5624</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5240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161851</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4909800" y="1062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43785</xdr:rowOff>
    </xdr:from>
    <xdr:to>
      <xdr:col>68</xdr:col>
      <xdr:colOff>152400</xdr:colOff>
      <xdr:row>60</xdr:row>
      <xdr:rowOff>43785</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3512800" y="103307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65133</xdr:rowOff>
    </xdr:from>
    <xdr:to>
      <xdr:col>68</xdr:col>
      <xdr:colOff>203200</xdr:colOff>
      <xdr:row>61</xdr:row>
      <xdr:rowOff>166733</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4351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151510</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4020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155242</xdr:rowOff>
    </xdr:from>
    <xdr:to>
      <xdr:col>64</xdr:col>
      <xdr:colOff>152400</xdr:colOff>
      <xdr:row>60</xdr:row>
      <xdr:rowOff>85392</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3462000" y="10270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95569</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131800" y="10039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29754</xdr:rowOff>
    </xdr:from>
    <xdr:to>
      <xdr:col>81</xdr:col>
      <xdr:colOff>95250</xdr:colOff>
      <xdr:row>60</xdr:row>
      <xdr:rowOff>131354</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967200" y="10316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46281</xdr:rowOff>
    </xdr:from>
    <xdr:ext cx="762000" cy="259045"/>
    <xdr:sp macro="" textlink="">
      <xdr:nvSpPr>
        <xdr:cNvPr id="338" name="定員管理の状況該当値テキスト">
          <a:extLst>
            <a:ext uri="{FF2B5EF4-FFF2-40B4-BE49-F238E27FC236}">
              <a16:creationId xmlns:a16="http://schemas.microsoft.com/office/drawing/2014/main" id="{00000000-0008-0000-0300-000052010000}"/>
            </a:ext>
          </a:extLst>
        </xdr:cNvPr>
        <xdr:cNvSpPr txBox="1"/>
      </xdr:nvSpPr>
      <xdr:spPr>
        <a:xfrm>
          <a:off x="17106900" y="10161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1028</xdr:rowOff>
    </xdr:from>
    <xdr:to>
      <xdr:col>77</xdr:col>
      <xdr:colOff>95250</xdr:colOff>
      <xdr:row>60</xdr:row>
      <xdr:rowOff>102628</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129000" y="1028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112805</xdr:rowOff>
    </xdr:from>
    <xdr:ext cx="7366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798800" y="10056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167882</xdr:rowOff>
    </xdr:from>
    <xdr:to>
      <xdr:col>73</xdr:col>
      <xdr:colOff>44450</xdr:colOff>
      <xdr:row>60</xdr:row>
      <xdr:rowOff>98032</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5240000" y="10283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108209</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909800" y="10052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164435</xdr:rowOff>
    </xdr:from>
    <xdr:to>
      <xdr:col>68</xdr:col>
      <xdr:colOff>203200</xdr:colOff>
      <xdr:row>60</xdr:row>
      <xdr:rowOff>94585</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4351000" y="1027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104762</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020800" y="1004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164435</xdr:rowOff>
    </xdr:from>
    <xdr:to>
      <xdr:col>64</xdr:col>
      <xdr:colOff>152400</xdr:colOff>
      <xdr:row>60</xdr:row>
      <xdr:rowOff>94585</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3462000" y="1027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79362</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131800" y="10366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地方債の新規発行は抑制する必要があるものの、今後控えている高嶺小中一貫校整備などの大規模事業の推進には不可欠となるため、建設事業費の適正化や高率補助事業の活用を推進する。</a:t>
          </a:r>
        </a:p>
      </xdr:txBody>
    </xdr:sp>
    <xdr:clientData/>
  </xdr:twoCellAnchor>
  <xdr:oneCellAnchor>
    <xdr:from>
      <xdr:col>61</xdr:col>
      <xdr:colOff>6350</xdr:colOff>
      <xdr:row>32</xdr:row>
      <xdr:rowOff>101600</xdr:rowOff>
    </xdr:from>
    <xdr:ext cx="298543" cy="225703"/>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139700</xdr:rowOff>
    </xdr:from>
    <xdr:to>
      <xdr:col>81</xdr:col>
      <xdr:colOff>44450</xdr:colOff>
      <xdr:row>45</xdr:row>
      <xdr:rowOff>33867</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14045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5944</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33867</xdr:rowOff>
    </xdr:from>
    <xdr:to>
      <xdr:col>81</xdr:col>
      <xdr:colOff>133350</xdr:colOff>
      <xdr:row>45</xdr:row>
      <xdr:rowOff>33867</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54627</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139700</xdr:rowOff>
    </xdr:from>
    <xdr:to>
      <xdr:col>81</xdr:col>
      <xdr:colOff>133350</xdr:colOff>
      <xdr:row>35</xdr:row>
      <xdr:rowOff>139700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113595</xdr:rowOff>
    </xdr:from>
    <xdr:to>
      <xdr:col>81</xdr:col>
      <xdr:colOff>44450</xdr:colOff>
      <xdr:row>40</xdr:row>
      <xdr:rowOff>153811</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971595"/>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39105</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725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22578</xdr:rowOff>
    </xdr:from>
    <xdr:to>
      <xdr:col>81</xdr:col>
      <xdr:colOff>95250</xdr:colOff>
      <xdr:row>40</xdr:row>
      <xdr:rowOff>124178</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73378</xdr:rowOff>
    </xdr:from>
    <xdr:to>
      <xdr:col>77</xdr:col>
      <xdr:colOff>44450</xdr:colOff>
      <xdr:row>40</xdr:row>
      <xdr:rowOff>113595</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93137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153811</xdr:rowOff>
    </xdr:from>
    <xdr:to>
      <xdr:col>77</xdr:col>
      <xdr:colOff>95250</xdr:colOff>
      <xdr:row>40</xdr:row>
      <xdr:rowOff>83961</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94138</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609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19755</xdr:rowOff>
    </xdr:from>
    <xdr:to>
      <xdr:col>72</xdr:col>
      <xdr:colOff>203200</xdr:colOff>
      <xdr:row>40</xdr:row>
      <xdr:rowOff>73378</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877755"/>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113595</xdr:rowOff>
    </xdr:from>
    <xdr:to>
      <xdr:col>73</xdr:col>
      <xdr:colOff>44450</xdr:colOff>
      <xdr:row>40</xdr:row>
      <xdr:rowOff>43745</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53922</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569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6350</xdr:rowOff>
    </xdr:from>
    <xdr:to>
      <xdr:col>68</xdr:col>
      <xdr:colOff>152400</xdr:colOff>
      <xdr:row>40</xdr:row>
      <xdr:rowOff>19755</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686435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113595</xdr:rowOff>
    </xdr:from>
    <xdr:to>
      <xdr:col>68</xdr:col>
      <xdr:colOff>203200</xdr:colOff>
      <xdr:row>40</xdr:row>
      <xdr:rowOff>43745</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53922</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569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43745</xdr:rowOff>
    </xdr:from>
    <xdr:to>
      <xdr:col>64</xdr:col>
      <xdr:colOff>152400</xdr:colOff>
      <xdr:row>38</xdr:row>
      <xdr:rowOff>145345</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558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155522</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327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103011</xdr:rowOff>
    </xdr:from>
    <xdr:to>
      <xdr:col>81</xdr:col>
      <xdr:colOff>95250</xdr:colOff>
      <xdr:row>41</xdr:row>
      <xdr:rowOff>33161</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96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75088</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93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62795</xdr:rowOff>
    </xdr:from>
    <xdr:to>
      <xdr:col>77</xdr:col>
      <xdr:colOff>95250</xdr:colOff>
      <xdr:row>40</xdr:row>
      <xdr:rowOff>164395</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92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149172</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70071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22578</xdr:rowOff>
    </xdr:from>
    <xdr:to>
      <xdr:col>73</xdr:col>
      <xdr:colOff>44450</xdr:colOff>
      <xdr:row>40</xdr:row>
      <xdr:rowOff>124178</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88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108955</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966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140405</xdr:rowOff>
    </xdr:from>
    <xdr:to>
      <xdr:col>68</xdr:col>
      <xdr:colOff>203200</xdr:colOff>
      <xdr:row>40</xdr:row>
      <xdr:rowOff>70555</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8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55332</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91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127000</xdr:rowOff>
    </xdr:from>
    <xdr:to>
      <xdr:col>64</xdr:col>
      <xdr:colOff>152400</xdr:colOff>
      <xdr:row>40</xdr:row>
      <xdr:rowOff>57150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41927</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[22.0%]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公営企業債等繰入見込額及び組合負担等見込額の減に伴う将来負担額の減に加え、標準財政規模増の影響もあり、前年度と比較して</a:t>
          </a:r>
          <a:r>
            <a:rPr kumimoji="1" lang="en-US" altLang="ja-JP" sz="1300">
              <a:latin typeface="ＭＳ Ｐゴシック" panose="020B0600070205080204" pitchFamily="50" charset="-128"/>
              <a:ea typeface="ＭＳ Ｐゴシック" panose="020B0600070205080204" pitchFamily="50" charset="-128"/>
            </a:rPr>
            <a:t>4..2</a:t>
          </a:r>
          <a:r>
            <a:rPr kumimoji="1" lang="ja-JP" altLang="en-US" sz="1300">
              <a:latin typeface="ＭＳ Ｐゴシック" panose="020B0600070205080204" pitchFamily="50" charset="-128"/>
              <a:ea typeface="ＭＳ Ｐゴシック" panose="020B0600070205080204" pitchFamily="50" charset="-128"/>
            </a:rPr>
            <a:t>ポイント改善している。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今後、老朽化している施設の改修や小中一貫校の整備など、大規模事業を控えており、将来負担比率の増加が懸念される。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類似団体内平均及び沖縄県平均を上回っている状況が続いていることから、引き続き行政改革に取り組み、義務的経費の削減に取り組む必要がある。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164919</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6236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136996</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90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164919</xdr:rowOff>
    </xdr:from>
    <xdr:to>
      <xdr:col>81</xdr:col>
      <xdr:colOff>133350</xdr:colOff>
      <xdr:row>22</xdr:row>
      <xdr:rowOff>164919</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936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165705</xdr:rowOff>
    </xdr:from>
    <xdr:to>
      <xdr:col>81</xdr:col>
      <xdr:colOff>44450</xdr:colOff>
      <xdr:row>15</xdr:row>
      <xdr:rowOff>42515</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6179800" y="2566005"/>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162698</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2200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146171</xdr:rowOff>
    </xdr:from>
    <xdr:to>
      <xdr:col>81</xdr:col>
      <xdr:colOff>95250</xdr:colOff>
      <xdr:row>14</xdr:row>
      <xdr:rowOff>76321</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375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21832</xdr:rowOff>
    </xdr:from>
    <xdr:to>
      <xdr:col>77</xdr:col>
      <xdr:colOff>44450</xdr:colOff>
      <xdr:row>15</xdr:row>
      <xdr:rowOff>42515</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5290800" y="2593582"/>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38160</xdr:rowOff>
    </xdr:from>
    <xdr:to>
      <xdr:col>77</xdr:col>
      <xdr:colOff>95250</xdr:colOff>
      <xdr:row>13</xdr:row>
      <xdr:rowOff>139760</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26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149937</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035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15</xdr:row>
      <xdr:rowOff>21832</xdr:rowOff>
    </xdr:from>
    <xdr:to>
      <xdr:col>72</xdr:col>
      <xdr:colOff>203200</xdr:colOff>
      <xdr:row>15</xdr:row>
      <xdr:rowOff>45962</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4401800" y="259358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79526</xdr:rowOff>
    </xdr:from>
    <xdr:to>
      <xdr:col>73</xdr:col>
      <xdr:colOff>44450</xdr:colOff>
      <xdr:row>14</xdr:row>
      <xdr:rowOff>9676</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30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19853</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07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39068</xdr:rowOff>
    </xdr:from>
    <xdr:to>
      <xdr:col>68</xdr:col>
      <xdr:colOff>152400</xdr:colOff>
      <xdr:row>15</xdr:row>
      <xdr:rowOff>45962</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a:off x="13512800" y="2610818"/>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80433</xdr:rowOff>
    </xdr:from>
    <xdr:to>
      <xdr:col>68</xdr:col>
      <xdr:colOff>203200</xdr:colOff>
      <xdr:row>15</xdr:row>
      <xdr:rowOff>10583</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4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20760</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24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96520</xdr:rowOff>
    </xdr:from>
    <xdr:to>
      <xdr:col>64</xdr:col>
      <xdr:colOff>152400</xdr:colOff>
      <xdr:row>15</xdr:row>
      <xdr:rowOff>26670</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49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36847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26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114905</xdr:rowOff>
    </xdr:from>
    <xdr:to>
      <xdr:col>81</xdr:col>
      <xdr:colOff>95250</xdr:colOff>
      <xdr:row>15</xdr:row>
      <xdr:rowOff>45055</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251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86982</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2487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14</xdr:row>
      <xdr:rowOff>163165</xdr:rowOff>
    </xdr:from>
    <xdr:to>
      <xdr:col>77</xdr:col>
      <xdr:colOff>95250</xdr:colOff>
      <xdr:row>15</xdr:row>
      <xdr:rowOff>93315</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256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78092</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26498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142482</xdr:rowOff>
    </xdr:from>
    <xdr:to>
      <xdr:col>73</xdr:col>
      <xdr:colOff>44450</xdr:colOff>
      <xdr:row>15</xdr:row>
      <xdr:rowOff>72632</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2542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57409</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2629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166612</xdr:rowOff>
    </xdr:from>
    <xdr:to>
      <xdr:col>68</xdr:col>
      <xdr:colOff>203200</xdr:colOff>
      <xdr:row>15</xdr:row>
      <xdr:rowOff>96762</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2566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81539</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265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159718</xdr:rowOff>
    </xdr:from>
    <xdr:to>
      <xdr:col>64</xdr:col>
      <xdr:colOff>152400</xdr:colOff>
      <xdr:row>15</xdr:row>
      <xdr:rowOff>89868</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2560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74645</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2646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沖縄県糸満市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62,250
60,890
46.60
36,852,387
35,805,845
701,704
14,102,733
17,845,596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9.2
22.0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panose="020B0600070205080204" pitchFamily="50" charset="-128"/>
              <a:ea typeface="ＭＳ Ｐゴシック" panose="020B0600070205080204" pitchFamily="50" charset="-128"/>
            </a:rPr>
            <a:t>経常一般財源等は全体で増加しているものの、会計年度任用職員人件費を臨時経費から経常経費に分類変更したことや職員給の増加に伴う増加率が上回ったため、</a:t>
          </a:r>
          <a:r>
            <a:rPr kumimoji="1" lang="en-US" altLang="ja-JP" sz="1300" baseline="0">
              <a:latin typeface="ＭＳ Ｐゴシック" panose="020B0600070205080204" pitchFamily="50" charset="-128"/>
              <a:ea typeface="ＭＳ Ｐゴシック" panose="020B0600070205080204" pitchFamily="50" charset="-128"/>
            </a:rPr>
            <a:t>4.1</a:t>
          </a:r>
          <a:r>
            <a:rPr kumimoji="1" lang="ja-JP" altLang="en-US" sz="1300" baseline="0">
              <a:latin typeface="ＭＳ Ｐゴシック" panose="020B0600070205080204" pitchFamily="50" charset="-128"/>
              <a:ea typeface="ＭＳ Ｐゴシック" panose="020B0600070205080204" pitchFamily="50" charset="-128"/>
            </a:rPr>
            <a:t>ポイント増となり、類似単体平均値を超過</a:t>
          </a:r>
          <a:r>
            <a:rPr kumimoji="1" lang="ja-JP" altLang="en-US" sz="1300" baseline="0">
              <a:solidFill>
                <a:sysClr val="windowText" lastClr="000000"/>
              </a:solidFill>
              <a:latin typeface="ＭＳ Ｐゴシック" panose="020B0600070205080204" pitchFamily="50" charset="-128"/>
              <a:ea typeface="ＭＳ Ｐゴシック" panose="020B0600070205080204" pitchFamily="50" charset="-128"/>
            </a:rPr>
            <a:t>している。</a:t>
          </a:r>
          <a:endParaRPr kumimoji="1" lang="en-US" altLang="ja-JP" sz="1300" baseline="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baseline="0">
              <a:solidFill>
                <a:sysClr val="windowText" lastClr="000000"/>
              </a:solidFill>
              <a:latin typeface="ＭＳ Ｐゴシック" panose="020B0600070205080204" pitchFamily="50" charset="-128"/>
              <a:ea typeface="ＭＳ Ｐゴシック" panose="020B0600070205080204" pitchFamily="50" charset="-128"/>
            </a:rPr>
            <a:t>近年、人事院勧告に伴う人件費の増加が続いていることもあるため、引き続き適切な予算管理が求められる。</a:t>
          </a:r>
          <a:endParaRPr kumimoji="1" lang="en-US" altLang="ja-JP" sz="13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153670</xdr:rowOff>
    </xdr:from>
    <xdr:to>
      <xdr:col>24</xdr:col>
      <xdr:colOff>25400</xdr:colOff>
      <xdr:row>40</xdr:row>
      <xdr:rowOff>104140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1152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76217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104140</xdr:rowOff>
    </xdr:from>
    <xdr:to>
      <xdr:col>24</xdr:col>
      <xdr:colOff>114300</xdr:colOff>
      <xdr:row>40</xdr:row>
      <xdr:rowOff>104140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68597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153670</xdr:rowOff>
    </xdr:from>
    <xdr:to>
      <xdr:col>24</xdr:col>
      <xdr:colOff>114300</xdr:colOff>
      <xdr:row>33</xdr:row>
      <xdr:rowOff>153670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161290</xdr:rowOff>
    </xdr:from>
    <xdr:to>
      <xdr:col>24</xdr:col>
      <xdr:colOff>25400</xdr:colOff>
      <xdr:row>37</xdr:row>
      <xdr:rowOff>130810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162040"/>
          <a:ext cx="838200" cy="31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50817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23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34290</xdr:rowOff>
    </xdr:from>
    <xdr:to>
      <xdr:col>24</xdr:col>
      <xdr:colOff>76200</xdr:colOff>
      <xdr:row>37</xdr:row>
      <xdr:rowOff>135890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138430</xdr:rowOff>
    </xdr:from>
    <xdr:to>
      <xdr:col>19</xdr:col>
      <xdr:colOff>187325</xdr:colOff>
      <xdr:row>35</xdr:row>
      <xdr:rowOff>161290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1391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106680</xdr:rowOff>
    </xdr:from>
    <xdr:to>
      <xdr:col>20</xdr:col>
      <xdr:colOff>38100</xdr:colOff>
      <xdr:row>37</xdr:row>
      <xdr:rowOff>36830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21607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100330</xdr:rowOff>
    </xdr:from>
    <xdr:to>
      <xdr:col>15</xdr:col>
      <xdr:colOff>98425</xdr:colOff>
      <xdr:row>35</xdr:row>
      <xdr:rowOff>138430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1010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114300</xdr:rowOff>
    </xdr:from>
    <xdr:to>
      <xdr:col>15</xdr:col>
      <xdr:colOff>149225</xdr:colOff>
      <xdr:row>37</xdr:row>
      <xdr:rowOff>44450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29227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100330</xdr:rowOff>
    </xdr:from>
    <xdr:to>
      <xdr:col>11</xdr:col>
      <xdr:colOff>9525</xdr:colOff>
      <xdr:row>36</xdr:row>
      <xdr:rowOff>20320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1010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60960</xdr:rowOff>
    </xdr:from>
    <xdr:to>
      <xdr:col>11</xdr:col>
      <xdr:colOff>60325</xdr:colOff>
      <xdr:row>36</xdr:row>
      <xdr:rowOff>162560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147337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167640</xdr:rowOff>
    </xdr:from>
    <xdr:to>
      <xdr:col>6</xdr:col>
      <xdr:colOff>171450</xdr:colOff>
      <xdr:row>37</xdr:row>
      <xdr:rowOff>97790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82567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80010</xdr:rowOff>
    </xdr:from>
    <xdr:to>
      <xdr:col>24</xdr:col>
      <xdr:colOff>76200</xdr:colOff>
      <xdr:row>38</xdr:row>
      <xdr:rowOff>10160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52087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39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110490</xdr:rowOff>
    </xdr:from>
    <xdr:to>
      <xdr:col>20</xdr:col>
      <xdr:colOff>38100</xdr:colOff>
      <xdr:row>36</xdr:row>
      <xdr:rowOff>40640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50817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88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87630</xdr:rowOff>
    </xdr:from>
    <xdr:to>
      <xdr:col>15</xdr:col>
      <xdr:colOff>149225</xdr:colOff>
      <xdr:row>36</xdr:row>
      <xdr:rowOff>17780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27957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49530</xdr:rowOff>
    </xdr:from>
    <xdr:to>
      <xdr:col>11</xdr:col>
      <xdr:colOff>60325</xdr:colOff>
      <xdr:row>35</xdr:row>
      <xdr:rowOff>151130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161307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140970</xdr:rowOff>
    </xdr:from>
    <xdr:to>
      <xdr:col>6</xdr:col>
      <xdr:colOff>171450</xdr:colOff>
      <xdr:row>36</xdr:row>
      <xdr:rowOff>71120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81297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経常一般財源等の増加に加え、各事業の電算業務委託料等の減少に伴い、前年度と比較して</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ポイントの減となっている。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類似団体、県内平均を下回っている主な要因として、一部事務組合で廃棄物処理業務を担っていることがあげられる。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今後とも事務事業の廃止や削減により、物件費の抑制に努める。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19050</xdr:rowOff>
    </xdr:from>
    <xdr:to>
      <xdr:col>82</xdr:col>
      <xdr:colOff>107950</xdr:colOff>
      <xdr:row>21</xdr:row>
      <xdr:rowOff>95250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479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67327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6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95250</xdr:rowOff>
    </xdr:from>
    <xdr:to>
      <xdr:col>82</xdr:col>
      <xdr:colOff>196850</xdr:colOff>
      <xdr:row>21</xdr:row>
      <xdr:rowOff>95250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69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105427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9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19050</xdr:rowOff>
    </xdr:from>
    <xdr:to>
      <xdr:col>82</xdr:col>
      <xdr:colOff>196850</xdr:colOff>
      <xdr:row>13</xdr:row>
      <xdr:rowOff>19050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4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107950</xdr:rowOff>
    </xdr:from>
    <xdr:to>
      <xdr:col>82</xdr:col>
      <xdr:colOff>107950</xdr:colOff>
      <xdr:row>16</xdr:row>
      <xdr:rowOff>76200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2679700"/>
          <a:ext cx="8382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162577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905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0</xdr:rowOff>
    </xdr:from>
    <xdr:to>
      <xdr:col>78</xdr:col>
      <xdr:colOff>69850</xdr:colOff>
      <xdr:row>16</xdr:row>
      <xdr:rowOff>76200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7432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152400</xdr:rowOff>
    </xdr:from>
    <xdr:to>
      <xdr:col>78</xdr:col>
      <xdr:colOff>120650</xdr:colOff>
      <xdr:row>17</xdr:row>
      <xdr:rowOff>82550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67327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98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127000</xdr:rowOff>
    </xdr:from>
    <xdr:to>
      <xdr:col>73</xdr:col>
      <xdr:colOff>180975</xdr:colOff>
      <xdr:row>16</xdr:row>
      <xdr:rowOff>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527300"/>
          <a:ext cx="889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114300</xdr:rowOff>
    </xdr:from>
    <xdr:to>
      <xdr:col>74</xdr:col>
      <xdr:colOff>31750</xdr:colOff>
      <xdr:row>17</xdr:row>
      <xdr:rowOff>44450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29227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127000</xdr:rowOff>
    </xdr:from>
    <xdr:to>
      <xdr:col>69</xdr:col>
      <xdr:colOff>92075</xdr:colOff>
      <xdr:row>14</xdr:row>
      <xdr:rowOff>152400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527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120650</xdr:rowOff>
    </xdr:from>
    <xdr:to>
      <xdr:col>69</xdr:col>
      <xdr:colOff>142875</xdr:colOff>
      <xdr:row>16</xdr:row>
      <xdr:rowOff>50800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35577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82550</xdr:rowOff>
    </xdr:from>
    <xdr:to>
      <xdr:col>65</xdr:col>
      <xdr:colOff>53975</xdr:colOff>
      <xdr:row>18</xdr:row>
      <xdr:rowOff>12700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99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168927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308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57150</xdr:rowOff>
    </xdr:from>
    <xdr:to>
      <xdr:col>82</xdr:col>
      <xdr:colOff>158750</xdr:colOff>
      <xdr:row>15</xdr:row>
      <xdr:rowOff>158750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73677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25400</xdr:rowOff>
    </xdr:from>
    <xdr:to>
      <xdr:col>78</xdr:col>
      <xdr:colOff>120650</xdr:colOff>
      <xdr:row>16</xdr:row>
      <xdr:rowOff>127000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76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137177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537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120650</xdr:rowOff>
    </xdr:from>
    <xdr:to>
      <xdr:col>74</xdr:col>
      <xdr:colOff>31750</xdr:colOff>
      <xdr:row>16</xdr:row>
      <xdr:rowOff>50800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69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60977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76200</xdr:rowOff>
    </xdr:from>
    <xdr:to>
      <xdr:col>69</xdr:col>
      <xdr:colOff>142875</xdr:colOff>
      <xdr:row>15</xdr:row>
      <xdr:rowOff>6350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16527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101600</xdr:rowOff>
    </xdr:from>
    <xdr:to>
      <xdr:col>65</xdr:col>
      <xdr:colOff>53975</xdr:colOff>
      <xdr:row>15</xdr:row>
      <xdr:rowOff>31750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50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41927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経常一般財源等の増加と扶助費充当一般財源の増加が同程度となり、前年度から横ばいに推移している。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しかしながら、依然類似団体平均値を大きく超過しており、障害福祉サービス費や改正児童手当等の増加が著しく、高水準での推移が続いている状況である。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今後も高水準での推移が予測されていることから、資格審査等の更なる適正化や保育施設の配置見直しを進めていくことで、財政圧迫の上昇に歯止めをかけるよう努める。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78994</xdr:rowOff>
    </xdr:from>
    <xdr:to>
      <xdr:col>24</xdr:col>
      <xdr:colOff>25400</xdr:colOff>
      <xdr:row>61</xdr:row>
      <xdr:rowOff>124714</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165844"/>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96791</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55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124714</xdr:rowOff>
    </xdr:from>
    <xdr:to>
      <xdr:col>24</xdr:col>
      <xdr:colOff>114300</xdr:colOff>
      <xdr:row>61</xdr:row>
      <xdr:rowOff>124714</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58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165371</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78994</xdr:rowOff>
    </xdr:from>
    <xdr:to>
      <xdr:col>24</xdr:col>
      <xdr:colOff>114300</xdr:colOff>
      <xdr:row>53</xdr:row>
      <xdr:rowOff>78994</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61</xdr:row>
      <xdr:rowOff>124714</xdr:rowOff>
    </xdr:from>
    <xdr:to>
      <xdr:col>24</xdr:col>
      <xdr:colOff>25400</xdr:colOff>
      <xdr:row>61</xdr:row>
      <xdr:rowOff>124714</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1058316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140733</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39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124206</xdr:rowOff>
    </xdr:from>
    <xdr:to>
      <xdr:col>24</xdr:col>
      <xdr:colOff>76200</xdr:colOff>
      <xdr:row>56</xdr:row>
      <xdr:rowOff>54356</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61</xdr:row>
      <xdr:rowOff>124714</xdr:rowOff>
    </xdr:from>
    <xdr:to>
      <xdr:col>19</xdr:col>
      <xdr:colOff>187325</xdr:colOff>
      <xdr:row>61</xdr:row>
      <xdr:rowOff>170434</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3098800" y="1058316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96774</xdr:rowOff>
    </xdr:from>
    <xdr:to>
      <xdr:col>20</xdr:col>
      <xdr:colOff>38100</xdr:colOff>
      <xdr:row>56</xdr:row>
      <xdr:rowOff>26924</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52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37101</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295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61</xdr:row>
      <xdr:rowOff>60706</xdr:rowOff>
    </xdr:from>
    <xdr:to>
      <xdr:col>15</xdr:col>
      <xdr:colOff>98425</xdr:colOff>
      <xdr:row>61</xdr:row>
      <xdr:rowOff>170434</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10519156"/>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9669</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61</xdr:row>
      <xdr:rowOff>60706</xdr:rowOff>
    </xdr:from>
    <xdr:to>
      <xdr:col>11</xdr:col>
      <xdr:colOff>9525</xdr:colOff>
      <xdr:row>61</xdr:row>
      <xdr:rowOff>143002</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1051915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51054</xdr:rowOff>
    </xdr:from>
    <xdr:to>
      <xdr:col>11</xdr:col>
      <xdr:colOff>60325</xdr:colOff>
      <xdr:row>55</xdr:row>
      <xdr:rowOff>152654</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480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162831</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249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762</xdr:rowOff>
    </xdr:from>
    <xdr:to>
      <xdr:col>6</xdr:col>
      <xdr:colOff>171450</xdr:colOff>
      <xdr:row>57</xdr:row>
      <xdr:rowOff>102362</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77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112539</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42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61</xdr:row>
      <xdr:rowOff>73914</xdr:rowOff>
    </xdr:from>
    <xdr:to>
      <xdr:col>24</xdr:col>
      <xdr:colOff>76200</xdr:colOff>
      <xdr:row>62</xdr:row>
      <xdr:rowOff>4064</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10532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60</xdr:row>
      <xdr:rowOff>153941</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10440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61</xdr:row>
      <xdr:rowOff>73914</xdr:rowOff>
    </xdr:from>
    <xdr:to>
      <xdr:col>20</xdr:col>
      <xdr:colOff>38100</xdr:colOff>
      <xdr:row>62</xdr:row>
      <xdr:rowOff>4064</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10532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61</xdr:row>
      <xdr:rowOff>160291</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10618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61</xdr:row>
      <xdr:rowOff>119634</xdr:rowOff>
    </xdr:from>
    <xdr:to>
      <xdr:col>15</xdr:col>
      <xdr:colOff>149225</xdr:colOff>
      <xdr:row>62</xdr:row>
      <xdr:rowOff>49784</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10578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62</xdr:row>
      <xdr:rowOff>34561</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10664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61</xdr:row>
      <xdr:rowOff>9906</xdr:rowOff>
    </xdr:from>
    <xdr:to>
      <xdr:col>11</xdr:col>
      <xdr:colOff>60325</xdr:colOff>
      <xdr:row>61</xdr:row>
      <xdr:rowOff>111506</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10468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61</xdr:row>
      <xdr:rowOff>96283</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10554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61</xdr:row>
      <xdr:rowOff>92202</xdr:rowOff>
    </xdr:from>
    <xdr:to>
      <xdr:col>6</xdr:col>
      <xdr:colOff>171450</xdr:colOff>
      <xdr:row>62</xdr:row>
      <xdr:rowOff>22352</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10550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62</xdr:row>
      <xdr:rowOff>7129</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1063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経常一般財源等が増加しているが、一般財源充当経常経費の増加が上回ったことに伴い、前年度より</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類似団体、県内平均値を上回っている状態にあり、今後も高齢化等に影響される各給付費の増加が見込まれるため、給付費の適正化や保険料の見直し及び徴収強化等に取り組み必要がある。</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69850</xdr:rowOff>
    </xdr:from>
    <xdr:to>
      <xdr:col>82</xdr:col>
      <xdr:colOff>107950</xdr:colOff>
      <xdr:row>60</xdr:row>
      <xdr:rowOff>88900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89852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60977</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88900</xdr:rowOff>
    </xdr:from>
    <xdr:to>
      <xdr:col>82</xdr:col>
      <xdr:colOff>196850</xdr:colOff>
      <xdr:row>60</xdr:row>
      <xdr:rowOff>88900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156227</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69850</xdr:rowOff>
    </xdr:from>
    <xdr:to>
      <xdr:col>82</xdr:col>
      <xdr:colOff>196850</xdr:colOff>
      <xdr:row>52</xdr:row>
      <xdr:rowOff>69850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50800</xdr:rowOff>
    </xdr:from>
    <xdr:to>
      <xdr:col>82</xdr:col>
      <xdr:colOff>107950</xdr:colOff>
      <xdr:row>56</xdr:row>
      <xdr:rowOff>127000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5671800" y="96520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73677</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503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57150</xdr:rowOff>
    </xdr:from>
    <xdr:to>
      <xdr:col>82</xdr:col>
      <xdr:colOff>158750</xdr:colOff>
      <xdr:row>56</xdr:row>
      <xdr:rowOff>158750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6459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50800</xdr:rowOff>
    </xdr:from>
    <xdr:to>
      <xdr:col>78</xdr:col>
      <xdr:colOff>69850</xdr:colOff>
      <xdr:row>56</xdr:row>
      <xdr:rowOff>69850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4782800" y="9652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76200</xdr:rowOff>
    </xdr:from>
    <xdr:to>
      <xdr:col>78</xdr:col>
      <xdr:colOff>120650</xdr:colOff>
      <xdr:row>57</xdr:row>
      <xdr:rowOff>6350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162577</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88900</xdr:rowOff>
    </xdr:from>
    <xdr:to>
      <xdr:col>73</xdr:col>
      <xdr:colOff>180975</xdr:colOff>
      <xdr:row>56</xdr:row>
      <xdr:rowOff>69850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3893800" y="95186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19050</xdr:rowOff>
    </xdr:from>
    <xdr:to>
      <xdr:col>74</xdr:col>
      <xdr:colOff>31750</xdr:colOff>
      <xdr:row>56</xdr:row>
      <xdr:rowOff>120650</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4732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130827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88900</xdr:rowOff>
    </xdr:from>
    <xdr:to>
      <xdr:col>69</xdr:col>
      <xdr:colOff>92075</xdr:colOff>
      <xdr:row>56</xdr:row>
      <xdr:rowOff>107950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3004800" y="95186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133350</xdr:rowOff>
    </xdr:from>
    <xdr:to>
      <xdr:col>69</xdr:col>
      <xdr:colOff>142875</xdr:colOff>
      <xdr:row>56</xdr:row>
      <xdr:rowOff>63500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3843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48277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133350</xdr:rowOff>
    </xdr:from>
    <xdr:to>
      <xdr:col>65</xdr:col>
      <xdr:colOff>53975</xdr:colOff>
      <xdr:row>56</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73677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76200</xdr:rowOff>
    </xdr:from>
    <xdr:to>
      <xdr:col>82</xdr:col>
      <xdr:colOff>158750</xdr:colOff>
      <xdr:row>57</xdr:row>
      <xdr:rowOff>6350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6459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48277</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0</xdr:rowOff>
    </xdr:from>
    <xdr:to>
      <xdr:col>78</xdr:col>
      <xdr:colOff>120650</xdr:colOff>
      <xdr:row>56</xdr:row>
      <xdr:rowOff>101600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5621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111777</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937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19050</xdr:rowOff>
    </xdr:from>
    <xdr:to>
      <xdr:col>74</xdr:col>
      <xdr:colOff>31750</xdr:colOff>
      <xdr:row>56</xdr:row>
      <xdr:rowOff>120650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4732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105427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38100</xdr:rowOff>
    </xdr:from>
    <xdr:to>
      <xdr:col>69</xdr:col>
      <xdr:colOff>142875</xdr:colOff>
      <xdr:row>55</xdr:row>
      <xdr:rowOff>139700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3843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53</xdr:row>
      <xdr:rowOff>149877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57150</xdr:rowOff>
    </xdr:from>
    <xdr:to>
      <xdr:col>65</xdr:col>
      <xdr:colOff>53975</xdr:colOff>
      <xdr:row>56</xdr:row>
      <xdr:rowOff>158750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2954000" y="965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143527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経常一般財源等の増加に加え、一部事務組合に対する負担金の減などが影響し、前年度と比較して</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ポイントの減となっている。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今後農表集落排水事業会計への繰出金の増加</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、施設の移転が検討されている糸豊環境衛生事業への負担金増加が見込まれるため、補助費全体としては、増加が見込まれている。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今後とも補助金の見直しや廃止に取り組み、適正化に努める。</a:t>
          </a:r>
        </a:p>
      </xdr:txBody>
    </xdr:sp>
    <xdr:clientData/>
  </xdr:twoCellAnchor>
  <xdr:oneCellAnchor>
    <xdr:from>
      <xdr:col>62</xdr:col>
      <xdr:colOff>6350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98425</xdr:rowOff>
    </xdr:from>
    <xdr:to>
      <xdr:col>82</xdr:col>
      <xdr:colOff>107950</xdr:colOff>
      <xdr:row>41</xdr:row>
      <xdr:rowOff>46990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5927725"/>
          <a:ext cx="0" cy="1148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19067</xdr:rowOff>
    </xdr:from>
    <xdr:ext cx="762000" cy="259045"/>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13352</xdr:rowOff>
    </xdr:from>
    <xdr:ext cx="762000" cy="25904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671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98425</xdr:rowOff>
    </xdr:from>
    <xdr:to>
      <xdr:col>82</xdr:col>
      <xdr:colOff>196850</xdr:colOff>
      <xdr:row>34</xdr:row>
      <xdr:rowOff>98425</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592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18415</xdr:rowOff>
    </xdr:from>
    <xdr:to>
      <xdr:col>82</xdr:col>
      <xdr:colOff>107950</xdr:colOff>
      <xdr:row>37</xdr:row>
      <xdr:rowOff>46990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5671800" y="6362065"/>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139717</xdr:rowOff>
    </xdr:from>
    <xdr:ext cx="762000" cy="25904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483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167640</xdr:rowOff>
    </xdr:from>
    <xdr:to>
      <xdr:col>82</xdr:col>
      <xdr:colOff>158750</xdr:colOff>
      <xdr:row>38</xdr:row>
      <xdr:rowOff>97790</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6459200" y="651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1270</xdr:rowOff>
    </xdr:from>
    <xdr:to>
      <xdr:col>78</xdr:col>
      <xdr:colOff>69850</xdr:colOff>
      <xdr:row>37</xdr:row>
      <xdr:rowOff>46990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4782800" y="6344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161925</xdr:rowOff>
    </xdr:from>
    <xdr:to>
      <xdr:col>78</xdr:col>
      <xdr:colOff>120650</xdr:colOff>
      <xdr:row>38</xdr:row>
      <xdr:rowOff>92075</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5621000" y="65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76852</xdr:rowOff>
    </xdr:from>
    <xdr:ext cx="7366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591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149860</xdr:rowOff>
    </xdr:from>
    <xdr:to>
      <xdr:col>73</xdr:col>
      <xdr:colOff>180975</xdr:colOff>
      <xdr:row>37</xdr:row>
      <xdr:rowOff>1270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3893800" y="63220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139065</xdr:rowOff>
    </xdr:from>
    <xdr:to>
      <xdr:col>74</xdr:col>
      <xdr:colOff>31750</xdr:colOff>
      <xdr:row>38</xdr:row>
      <xdr:rowOff>69215</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4732000" y="648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53992</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56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149860</xdr:rowOff>
    </xdr:from>
    <xdr:to>
      <xdr:col>69</xdr:col>
      <xdr:colOff>92075</xdr:colOff>
      <xdr:row>36</xdr:row>
      <xdr:rowOff>161290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004800" y="632206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133350</xdr:rowOff>
    </xdr:from>
    <xdr:to>
      <xdr:col>69</xdr:col>
      <xdr:colOff>142875</xdr:colOff>
      <xdr:row>38</xdr:row>
      <xdr:rowOff>63500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3843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48277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24765</xdr:rowOff>
    </xdr:from>
    <xdr:to>
      <xdr:col>65</xdr:col>
      <xdr:colOff>53975</xdr:colOff>
      <xdr:row>38</xdr:row>
      <xdr:rowOff>126365</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2954000" y="6539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111142</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626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139065</xdr:rowOff>
    </xdr:from>
    <xdr:to>
      <xdr:col>82</xdr:col>
      <xdr:colOff>158750</xdr:colOff>
      <xdr:row>37</xdr:row>
      <xdr:rowOff>69215</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6459200" y="6311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155592</xdr:rowOff>
    </xdr:from>
    <xdr:ext cx="762000" cy="25904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156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167640</xdr:rowOff>
    </xdr:from>
    <xdr:to>
      <xdr:col>78</xdr:col>
      <xdr:colOff>120650</xdr:colOff>
      <xdr:row>37</xdr:row>
      <xdr:rowOff>97790</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5621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107967</xdr:rowOff>
    </xdr:from>
    <xdr:ext cx="7366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121920</xdr:rowOff>
    </xdr:from>
    <xdr:to>
      <xdr:col>74</xdr:col>
      <xdr:colOff>31750</xdr:colOff>
      <xdr:row>37</xdr:row>
      <xdr:rowOff>52070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4732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62247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99060</xdr:rowOff>
    </xdr:from>
    <xdr:to>
      <xdr:col>69</xdr:col>
      <xdr:colOff>142875</xdr:colOff>
      <xdr:row>37</xdr:row>
      <xdr:rowOff>29210</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3843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39387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110490</xdr:rowOff>
    </xdr:from>
    <xdr:to>
      <xdr:col>65</xdr:col>
      <xdr:colOff>53975</xdr:colOff>
      <xdr:row>37</xdr:row>
      <xdr:rowOff>40640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2954000" y="628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50817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605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大規模事業の地方債償還が終了した影響により減少しているが、今後沖縄振興特別推進交付金事業</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及び高嶺小中一貫校整備事業に伴う地方債発行の増加が見込まれる。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事業推進のうえで地方債の発行は必要不可欠だが、義務的経費の増加による財政の硬直化を防ぐため、地方債の新規発行を抑制するよう引き続き高補助事業等の活用に努める。</a:t>
          </a:r>
        </a:p>
      </xdr:txBody>
    </xdr:sp>
    <xdr:clientData/>
  </xdr:twoCellAnchor>
  <xdr:oneCellAnchor>
    <xdr:from>
      <xdr:col>3</xdr:col>
      <xdr:colOff>123825</xdr:colOff>
      <xdr:row>69</xdr:row>
      <xdr:rowOff>107950</xdr:rowOff>
    </xdr:from>
    <xdr:ext cx="298543" cy="225703"/>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69850</xdr:rowOff>
    </xdr:from>
    <xdr:to>
      <xdr:col>26</xdr:col>
      <xdr:colOff>184150</xdr:colOff>
      <xdr:row>82</xdr:row>
      <xdr:rowOff>69850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99077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127000</xdr:rowOff>
    </xdr:from>
    <xdr:to>
      <xdr:col>26</xdr:col>
      <xdr:colOff>184150</xdr:colOff>
      <xdr:row>80</xdr:row>
      <xdr:rowOff>127000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156227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12700</xdr:rowOff>
    </xdr:from>
    <xdr:to>
      <xdr:col>26</xdr:col>
      <xdr:colOff>184150</xdr:colOff>
      <xdr:row>79</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127000</xdr:rowOff>
    </xdr:from>
    <xdr:to>
      <xdr:col>26</xdr:col>
      <xdr:colOff>184150</xdr:colOff>
      <xdr:row>75</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12700</xdr:rowOff>
    </xdr:from>
    <xdr:to>
      <xdr:col>26</xdr:col>
      <xdr:colOff>184150</xdr:colOff>
      <xdr:row>74</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69850</xdr:rowOff>
    </xdr:from>
    <xdr:to>
      <xdr:col>26</xdr:col>
      <xdr:colOff>184150</xdr:colOff>
      <xdr:row>72</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22225</xdr:rowOff>
    </xdr:from>
    <xdr:to>
      <xdr:col>24</xdr:col>
      <xdr:colOff>25400</xdr:colOff>
      <xdr:row>81</xdr:row>
      <xdr:rowOff>41275</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538075"/>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13352</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90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41275</xdr:rowOff>
    </xdr:from>
    <xdr:to>
      <xdr:col>24</xdr:col>
      <xdr:colOff>114300</xdr:colOff>
      <xdr:row>81</xdr:row>
      <xdr:rowOff>41275</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92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108602</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8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22225</xdr:rowOff>
    </xdr:from>
    <xdr:to>
      <xdr:col>24</xdr:col>
      <xdr:colOff>114300</xdr:colOff>
      <xdr:row>73</xdr:row>
      <xdr:rowOff>22225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538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69850</xdr:rowOff>
    </xdr:from>
    <xdr:to>
      <xdr:col>24</xdr:col>
      <xdr:colOff>25400</xdr:colOff>
      <xdr:row>74</xdr:row>
      <xdr:rowOff>155575</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2757150"/>
          <a:ext cx="8382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19702</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221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47625</xdr:rowOff>
    </xdr:from>
    <xdr:to>
      <xdr:col>24</xdr:col>
      <xdr:colOff>76200</xdr:colOff>
      <xdr:row>77</xdr:row>
      <xdr:rowOff>149225</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155575</xdr:rowOff>
    </xdr:from>
    <xdr:to>
      <xdr:col>19</xdr:col>
      <xdr:colOff>187325</xdr:colOff>
      <xdr:row>75</xdr:row>
      <xdr:rowOff>12700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284287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85725</xdr:rowOff>
    </xdr:from>
    <xdr:to>
      <xdr:col>20</xdr:col>
      <xdr:colOff>38100</xdr:colOff>
      <xdr:row>78</xdr:row>
      <xdr:rowOff>15875</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287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652</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373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155575</xdr:rowOff>
    </xdr:from>
    <xdr:to>
      <xdr:col>15</xdr:col>
      <xdr:colOff>98425</xdr:colOff>
      <xdr:row>75</xdr:row>
      <xdr:rowOff>12700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284287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104775</xdr:rowOff>
    </xdr:from>
    <xdr:to>
      <xdr:col>15</xdr:col>
      <xdr:colOff>149225</xdr:colOff>
      <xdr:row>78</xdr:row>
      <xdr:rowOff>34925</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0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19702</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392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155575</xdr:rowOff>
    </xdr:from>
    <xdr:to>
      <xdr:col>11</xdr:col>
      <xdr:colOff>9525</xdr:colOff>
      <xdr:row>75</xdr:row>
      <xdr:rowOff>60325</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284287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47625</xdr:rowOff>
    </xdr:from>
    <xdr:to>
      <xdr:col>11</xdr:col>
      <xdr:colOff>60325</xdr:colOff>
      <xdr:row>77</xdr:row>
      <xdr:rowOff>149225</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134002</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335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85725</xdr:rowOff>
    </xdr:from>
    <xdr:to>
      <xdr:col>6</xdr:col>
      <xdr:colOff>171450</xdr:colOff>
      <xdr:row>76</xdr:row>
      <xdr:rowOff>15875</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294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652</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030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19050</xdr:rowOff>
    </xdr:from>
    <xdr:to>
      <xdr:col>24</xdr:col>
      <xdr:colOff>76200</xdr:colOff>
      <xdr:row>74</xdr:row>
      <xdr:rowOff>120650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2706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35577</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255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104775</xdr:rowOff>
    </xdr:from>
    <xdr:to>
      <xdr:col>20</xdr:col>
      <xdr:colOff>38100</xdr:colOff>
      <xdr:row>75</xdr:row>
      <xdr:rowOff>34925</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2792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45102</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2560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133350</xdr:rowOff>
    </xdr:from>
    <xdr:to>
      <xdr:col>15</xdr:col>
      <xdr:colOff>149225</xdr:colOff>
      <xdr:row>75</xdr:row>
      <xdr:rowOff>63500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73677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258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104775</xdr:rowOff>
    </xdr:from>
    <xdr:to>
      <xdr:col>11</xdr:col>
      <xdr:colOff>60325</xdr:colOff>
      <xdr:row>75</xdr:row>
      <xdr:rowOff>34925</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2792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45102</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256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9525</xdr:rowOff>
    </xdr:from>
    <xdr:to>
      <xdr:col>6</xdr:col>
      <xdr:colOff>171450</xdr:colOff>
      <xdr:row>75</xdr:row>
      <xdr:rowOff>111125</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2868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121302</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2637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経常一般財源等が増加しているが、一般財源充当経常経費の増加が上回ったことに伴い、前年度より</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ポイント増加している。</a:t>
          </a:r>
        </a:p>
        <a:p>
          <a:r>
            <a:rPr kumimoji="1" lang="ja-JP" altLang="en-US" sz="1300">
              <a:latin typeface="ＭＳ Ｐゴシック" panose="020B0600070205080204" pitchFamily="50" charset="-128"/>
              <a:ea typeface="ＭＳ Ｐゴシック" panose="020B0600070205080204" pitchFamily="50" charset="-128"/>
            </a:rPr>
            <a:t>社会保障関係費の増加に伴う扶助費の増及び農業集落排水事業会計への繰出金や糸豊環境衛生事業への負担金増により、今後も増加が見込まれている。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したがって、経常経費の削減、抑制を十分に検討することに加え、経常一般財源の増収に努めるなど、引き続き財政改革に取り組む必要がある。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96520</xdr:rowOff>
    </xdr:from>
    <xdr:to>
      <xdr:col>82</xdr:col>
      <xdr:colOff>107950</xdr:colOff>
      <xdr:row>81</xdr:row>
      <xdr:rowOff>39370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440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11447</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39370</xdr:rowOff>
    </xdr:from>
    <xdr:to>
      <xdr:col>82</xdr:col>
      <xdr:colOff>196850</xdr:colOff>
      <xdr:row>81</xdr:row>
      <xdr:rowOff>39370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11447</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18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96520</xdr:rowOff>
    </xdr:from>
    <xdr:to>
      <xdr:col>82</xdr:col>
      <xdr:colOff>196850</xdr:colOff>
      <xdr:row>72</xdr:row>
      <xdr:rowOff>96520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440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134620</xdr:rowOff>
    </xdr:from>
    <xdr:to>
      <xdr:col>82</xdr:col>
      <xdr:colOff>107950</xdr:colOff>
      <xdr:row>78</xdr:row>
      <xdr:rowOff>12700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5671800" y="13164820"/>
          <a:ext cx="8382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73677</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2760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57150</xdr:rowOff>
    </xdr:from>
    <xdr:to>
      <xdr:col>82</xdr:col>
      <xdr:colOff>158750</xdr:colOff>
      <xdr:row>75</xdr:row>
      <xdr:rowOff>158750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50800</xdr:rowOff>
    </xdr:from>
    <xdr:to>
      <xdr:col>78</xdr:col>
      <xdr:colOff>69850</xdr:colOff>
      <xdr:row>76</xdr:row>
      <xdr:rowOff>134620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4782800" y="130810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83820</xdr:rowOff>
    </xdr:from>
    <xdr:to>
      <xdr:col>78</xdr:col>
      <xdr:colOff>120650</xdr:colOff>
      <xdr:row>75</xdr:row>
      <xdr:rowOff>13970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277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24147</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253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43180</xdr:rowOff>
    </xdr:from>
    <xdr:to>
      <xdr:col>73</xdr:col>
      <xdr:colOff>180975</xdr:colOff>
      <xdr:row>76</xdr:row>
      <xdr:rowOff>50800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3893800" y="12730480"/>
          <a:ext cx="889000" cy="350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73</xdr:row>
      <xdr:rowOff>163830</xdr:rowOff>
    </xdr:from>
    <xdr:to>
      <xdr:col>74</xdr:col>
      <xdr:colOff>31750</xdr:colOff>
      <xdr:row>74</xdr:row>
      <xdr:rowOff>93980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2679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104157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43180</xdr:rowOff>
    </xdr:from>
    <xdr:to>
      <xdr:col>69</xdr:col>
      <xdr:colOff>92075</xdr:colOff>
      <xdr:row>75</xdr:row>
      <xdr:rowOff>138430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3004800" y="1273048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72</xdr:row>
      <xdr:rowOff>137160</xdr:rowOff>
    </xdr:from>
    <xdr:to>
      <xdr:col>69</xdr:col>
      <xdr:colOff>142875</xdr:colOff>
      <xdr:row>73</xdr:row>
      <xdr:rowOff>67310</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248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77487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225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68580</xdr:rowOff>
    </xdr:from>
    <xdr:to>
      <xdr:col>65</xdr:col>
      <xdr:colOff>53975</xdr:colOff>
      <xdr:row>76</xdr:row>
      <xdr:rowOff>170180</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154957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318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133350</xdr:rowOff>
    </xdr:from>
    <xdr:to>
      <xdr:col>82</xdr:col>
      <xdr:colOff>158750</xdr:colOff>
      <xdr:row>78</xdr:row>
      <xdr:rowOff>63500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105427</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83820</xdr:rowOff>
    </xdr:from>
    <xdr:to>
      <xdr:col>78</xdr:col>
      <xdr:colOff>120650</xdr:colOff>
      <xdr:row>77</xdr:row>
      <xdr:rowOff>13970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170197</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3200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0</xdr:rowOff>
    </xdr:from>
    <xdr:to>
      <xdr:col>74</xdr:col>
      <xdr:colOff>31750</xdr:colOff>
      <xdr:row>76</xdr:row>
      <xdr:rowOff>101600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86377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311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163830</xdr:rowOff>
    </xdr:from>
    <xdr:to>
      <xdr:col>69</xdr:col>
      <xdr:colOff>142875</xdr:colOff>
      <xdr:row>74</xdr:row>
      <xdr:rowOff>93980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78757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276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87630</xdr:rowOff>
    </xdr:from>
    <xdr:to>
      <xdr:col>65</xdr:col>
      <xdr:colOff>53975</xdr:colOff>
      <xdr:row>76</xdr:row>
      <xdr:rowOff>17780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27957</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沖縄県糸満市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26556</xdr:rowOff>
    </xdr:from>
    <xdr:to>
      <xdr:col>29</xdr:col>
      <xdr:colOff>127000</xdr:colOff>
      <xdr:row>20</xdr:row>
      <xdr:rowOff>100762</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131581"/>
          <a:ext cx="0" cy="14458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72839</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49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58,316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100762</xdr:rowOff>
    </xdr:from>
    <xdr:to>
      <xdr:col>30</xdr:col>
      <xdr:colOff>25400</xdr:colOff>
      <xdr:row>20</xdr:row>
      <xdr:rowOff>100762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773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112933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7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26556</xdr:rowOff>
    </xdr:from>
    <xdr:to>
      <xdr:col>30</xdr:col>
      <xdr:colOff>25400</xdr:colOff>
      <xdr:row>12</xdr:row>
      <xdr:rowOff>26556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131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59334</xdr:rowOff>
    </xdr:from>
    <xdr:to>
      <xdr:col>29</xdr:col>
      <xdr:colOff>127000</xdr:colOff>
      <xdr:row>19</xdr:row>
      <xdr:rowOff>128981</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364509"/>
          <a:ext cx="647700" cy="696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157281</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7766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140754</xdr:rowOff>
    </xdr:from>
    <xdr:to>
      <xdr:col>29</xdr:col>
      <xdr:colOff>177800</xdr:colOff>
      <xdr:row>17</xdr:row>
      <xdr:rowOff>70904</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315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128981</xdr:rowOff>
    </xdr:from>
    <xdr:to>
      <xdr:col>26</xdr:col>
      <xdr:colOff>50800</xdr:colOff>
      <xdr:row>19</xdr:row>
      <xdr:rowOff>158407</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434156"/>
          <a:ext cx="698500" cy="294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64414</xdr:rowOff>
    </xdr:from>
    <xdr:to>
      <xdr:col>26</xdr:col>
      <xdr:colOff>101600</xdr:colOff>
      <xdr:row>17</xdr:row>
      <xdr:rowOff>166014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26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4741</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7955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158407</xdr:rowOff>
    </xdr:from>
    <xdr:to>
      <xdr:col>22</xdr:col>
      <xdr:colOff>114300</xdr:colOff>
      <xdr:row>19</xdr:row>
      <xdr:rowOff>170980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463582"/>
          <a:ext cx="698500" cy="125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108369</xdr:rowOff>
    </xdr:from>
    <xdr:to>
      <xdr:col>22</xdr:col>
      <xdr:colOff>165100</xdr:colOff>
      <xdr:row>18</xdr:row>
      <xdr:rowOff>38519</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706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48696</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83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170980</xdr:rowOff>
    </xdr:from>
    <xdr:to>
      <xdr:col>18</xdr:col>
      <xdr:colOff>177800</xdr:colOff>
      <xdr:row>20</xdr:row>
      <xdr:rowOff>28448</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476155"/>
          <a:ext cx="698500" cy="289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122415</xdr:rowOff>
    </xdr:from>
    <xdr:to>
      <xdr:col>19</xdr:col>
      <xdr:colOff>38100</xdr:colOff>
      <xdr:row>18</xdr:row>
      <xdr:rowOff>52565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84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62742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853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58445</xdr:rowOff>
    </xdr:from>
    <xdr:to>
      <xdr:col>15</xdr:col>
      <xdr:colOff>101600</xdr:colOff>
      <xdr:row>19</xdr:row>
      <xdr:rowOff>160045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636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170222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13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19</xdr:row>
      <xdr:rowOff>8534</xdr:rowOff>
    </xdr:from>
    <xdr:to>
      <xdr:col>29</xdr:col>
      <xdr:colOff>177800</xdr:colOff>
      <xdr:row>19</xdr:row>
      <xdr:rowOff>110134</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3137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152061</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285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78181</xdr:rowOff>
    </xdr:from>
    <xdr:to>
      <xdr:col>26</xdr:col>
      <xdr:colOff>101600</xdr:colOff>
      <xdr:row>20</xdr:row>
      <xdr:rowOff>8331</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3833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164558</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469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107607</xdr:rowOff>
    </xdr:from>
    <xdr:to>
      <xdr:col>22</xdr:col>
      <xdr:colOff>165100</xdr:colOff>
      <xdr:row>20</xdr:row>
      <xdr:rowOff>37757</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4127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20</xdr:row>
      <xdr:rowOff>22534</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499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120180</xdr:rowOff>
    </xdr:from>
    <xdr:to>
      <xdr:col>19</xdr:col>
      <xdr:colOff>38100</xdr:colOff>
      <xdr:row>20</xdr:row>
      <xdr:rowOff>50330</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425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20</xdr:row>
      <xdr:rowOff>35107</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511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149098</xdr:rowOff>
    </xdr:from>
    <xdr:to>
      <xdr:col>15</xdr:col>
      <xdr:colOff>101600</xdr:colOff>
      <xdr:row>20</xdr:row>
      <xdr:rowOff>79248</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4542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64025</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540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107798</xdr:rowOff>
    </xdr:from>
    <xdr:to>
      <xdr:col>29</xdr:col>
      <xdr:colOff>127000</xdr:colOff>
      <xdr:row>38</xdr:row>
      <xdr:rowOff>53886</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6032348"/>
          <a:ext cx="0" cy="148913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25963</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493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53886</xdr:rowOff>
    </xdr:from>
    <xdr:to>
      <xdr:col>30</xdr:col>
      <xdr:colOff>25400</xdr:colOff>
      <xdr:row>38</xdr:row>
      <xdr:rowOff>53886</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5214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22725</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775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107798</xdr:rowOff>
    </xdr:from>
    <xdr:to>
      <xdr:col>30</xdr:col>
      <xdr:colOff>25400</xdr:colOff>
      <xdr:row>33</xdr:row>
      <xdr:rowOff>107798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60323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86614</xdr:rowOff>
    </xdr:from>
    <xdr:to>
      <xdr:col>29</xdr:col>
      <xdr:colOff>127000</xdr:colOff>
      <xdr:row>37</xdr:row>
      <xdr:rowOff>124943</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003800" y="7211314"/>
          <a:ext cx="647700" cy="383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225772</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8361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37795</xdr:rowOff>
    </xdr:from>
    <xdr:to>
      <xdr:col>29</xdr:col>
      <xdr:colOff>177800</xdr:colOff>
      <xdr:row>36</xdr:row>
      <xdr:rowOff>139395</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991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109398</xdr:rowOff>
    </xdr:from>
    <xdr:to>
      <xdr:col>26</xdr:col>
      <xdr:colOff>50800</xdr:colOff>
      <xdr:row>37</xdr:row>
      <xdr:rowOff>124943</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4305300" y="7234098"/>
          <a:ext cx="698500" cy="155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54597</xdr:rowOff>
    </xdr:from>
    <xdr:to>
      <xdr:col>26</xdr:col>
      <xdr:colOff>101600</xdr:colOff>
      <xdr:row>36</xdr:row>
      <xdr:rowOff>156197</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7007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166374</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7767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109398</xdr:rowOff>
    </xdr:from>
    <xdr:to>
      <xdr:col>22</xdr:col>
      <xdr:colOff>114300</xdr:colOff>
      <xdr:row>37</xdr:row>
      <xdr:rowOff>180074</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7234098"/>
          <a:ext cx="698500" cy="706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91211</xdr:rowOff>
    </xdr:from>
    <xdr:to>
      <xdr:col>22</xdr:col>
      <xdr:colOff>165100</xdr:colOff>
      <xdr:row>37</xdr:row>
      <xdr:rowOff>21361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70444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202988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813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180074</xdr:rowOff>
    </xdr:from>
    <xdr:to>
      <xdr:col>18</xdr:col>
      <xdr:colOff>177800</xdr:colOff>
      <xdr:row>37</xdr:row>
      <xdr:rowOff>245225</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7304774"/>
          <a:ext cx="698500" cy="651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137389</xdr:rowOff>
    </xdr:from>
    <xdr:to>
      <xdr:col>19</xdr:col>
      <xdr:colOff>38100</xdr:colOff>
      <xdr:row>37</xdr:row>
      <xdr:rowOff>67539</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70906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249166</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859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313487</xdr:rowOff>
    </xdr:from>
    <xdr:to>
      <xdr:col>15</xdr:col>
      <xdr:colOff>101600</xdr:colOff>
      <xdr:row>38</xdr:row>
      <xdr:rowOff>72187</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74381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56964</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7524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35814</xdr:rowOff>
    </xdr:from>
    <xdr:to>
      <xdr:col>29</xdr:col>
      <xdr:colOff>177800</xdr:colOff>
      <xdr:row>37</xdr:row>
      <xdr:rowOff>137414</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71605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7891</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713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74143</xdr:rowOff>
    </xdr:from>
    <xdr:to>
      <xdr:col>26</xdr:col>
      <xdr:colOff>101600</xdr:colOff>
      <xdr:row>37</xdr:row>
      <xdr:rowOff>175743</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71988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160520</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7285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58598</xdr:rowOff>
    </xdr:from>
    <xdr:to>
      <xdr:col>22</xdr:col>
      <xdr:colOff>165100</xdr:colOff>
      <xdr:row>37</xdr:row>
      <xdr:rowOff>160198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71832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144975</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7269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129274</xdr:rowOff>
    </xdr:from>
    <xdr:to>
      <xdr:col>19</xdr:col>
      <xdr:colOff>38100</xdr:colOff>
      <xdr:row>37</xdr:row>
      <xdr:rowOff>230874</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72539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215651</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7340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194425</xdr:rowOff>
    </xdr:from>
    <xdr:to>
      <xdr:col>15</xdr:col>
      <xdr:colOff>101600</xdr:colOff>
      <xdr:row>37</xdr:row>
      <xdr:rowOff>296025</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73191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134752</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7088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沖縄県糸満市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62,250
60,890
46.60
36,852,387
35,805,845
701,704
14,102,733
17,845,596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9.2
22.0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41897</xdr:rowOff>
    </xdr:from>
    <xdr:to>
      <xdr:col>24</xdr:col>
      <xdr:colOff>62865</xdr:colOff>
      <xdr:row>39</xdr:row>
      <xdr:rowOff>96189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356847"/>
          <a:ext cx="1270" cy="14258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100016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86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96189</xdr:rowOff>
    </xdr:from>
    <xdr:to>
      <xdr:col>24</xdr:col>
      <xdr:colOff>152400</xdr:colOff>
      <xdr:row>39</xdr:row>
      <xdr:rowOff>96189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82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160024</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132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41897</xdr:rowOff>
    </xdr:from>
    <xdr:to>
      <xdr:col>24</xdr:col>
      <xdr:colOff>152400</xdr:colOff>
      <xdr:row>31</xdr:row>
      <xdr:rowOff>41897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356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60592</xdr:rowOff>
    </xdr:from>
    <xdr:to>
      <xdr:col>24</xdr:col>
      <xdr:colOff>63500</xdr:colOff>
      <xdr:row>38</xdr:row>
      <xdr:rowOff>108483</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575692"/>
          <a:ext cx="838200" cy="47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74960</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0757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52083</xdr:rowOff>
    </xdr:from>
    <xdr:to>
      <xdr:col>24</xdr:col>
      <xdr:colOff>114300</xdr:colOff>
      <xdr:row>36</xdr:row>
      <xdr:rowOff>153683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24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108483</xdr:rowOff>
    </xdr:from>
    <xdr:to>
      <xdr:col>19</xdr:col>
      <xdr:colOff>177800</xdr:colOff>
      <xdr:row>38</xdr:row>
      <xdr:rowOff>127229</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623583"/>
          <a:ext cx="889000" cy="18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146571</xdr:rowOff>
    </xdr:from>
    <xdr:to>
      <xdr:col>20</xdr:col>
      <xdr:colOff>38100</xdr:colOff>
      <xdr:row>37</xdr:row>
      <xdr:rowOff>76721</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1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93248</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093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127229</xdr:rowOff>
    </xdr:from>
    <xdr:to>
      <xdr:col>15</xdr:col>
      <xdr:colOff>50800</xdr:colOff>
      <xdr:row>38</xdr:row>
      <xdr:rowOff>143916</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642329"/>
          <a:ext cx="889000" cy="16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166941</xdr:rowOff>
    </xdr:from>
    <xdr:to>
      <xdr:col>15</xdr:col>
      <xdr:colOff>101600</xdr:colOff>
      <xdr:row>37</xdr:row>
      <xdr:rowOff>97091</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3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113618</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114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143916</xdr:rowOff>
    </xdr:from>
    <xdr:to>
      <xdr:col>10</xdr:col>
      <xdr:colOff>114300</xdr:colOff>
      <xdr:row>39</xdr:row>
      <xdr:rowOff>2463</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659016"/>
          <a:ext cx="889000" cy="29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10160</xdr:rowOff>
    </xdr:from>
    <xdr:to>
      <xdr:col>10</xdr:col>
      <xdr:colOff>165100</xdr:colOff>
      <xdr:row>37</xdr:row>
      <xdr:rowOff>111760</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128287</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129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123012</xdr:rowOff>
    </xdr:from>
    <xdr:to>
      <xdr:col>6</xdr:col>
      <xdr:colOff>38100</xdr:colOff>
      <xdr:row>39</xdr:row>
      <xdr:rowOff>53162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638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69689</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413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9792</xdr:rowOff>
    </xdr:from>
    <xdr:to>
      <xdr:col>24</xdr:col>
      <xdr:colOff>114300</xdr:colOff>
      <xdr:row>38</xdr:row>
      <xdr:rowOff>111392</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524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159669</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503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57683</xdr:rowOff>
    </xdr:from>
    <xdr:to>
      <xdr:col>20</xdr:col>
      <xdr:colOff>38100</xdr:colOff>
      <xdr:row>38</xdr:row>
      <xdr:rowOff>159283</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572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150410</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665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76429</xdr:rowOff>
    </xdr:from>
    <xdr:to>
      <xdr:col>15</xdr:col>
      <xdr:colOff>101600</xdr:colOff>
      <xdr:row>39</xdr:row>
      <xdr:rowOff>6579</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591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169156</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684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93116</xdr:rowOff>
    </xdr:from>
    <xdr:to>
      <xdr:col>10</xdr:col>
      <xdr:colOff>165100</xdr:colOff>
      <xdr:row>39</xdr:row>
      <xdr:rowOff>23266</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608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39</xdr:row>
      <xdr:rowOff>14393</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700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123113</xdr:rowOff>
    </xdr:from>
    <xdr:to>
      <xdr:col>6</xdr:col>
      <xdr:colOff>38100</xdr:colOff>
      <xdr:row>39</xdr:row>
      <xdr:rowOff>53263</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638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44390</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730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44114</xdr:rowOff>
    </xdr:from>
    <xdr:to>
      <xdr:col>24</xdr:col>
      <xdr:colOff>62865</xdr:colOff>
      <xdr:row>59</xdr:row>
      <xdr:rowOff>67996</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616614"/>
          <a:ext cx="1270" cy="1566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71823</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187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67996</xdr:rowOff>
    </xdr:from>
    <xdr:to>
      <xdr:col>24</xdr:col>
      <xdr:colOff>152400</xdr:colOff>
      <xdr:row>59</xdr:row>
      <xdr:rowOff>67996</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183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162241</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91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44114</xdr:rowOff>
    </xdr:from>
    <xdr:to>
      <xdr:col>24</xdr:col>
      <xdr:colOff>152400</xdr:colOff>
      <xdr:row>50</xdr:row>
      <xdr:rowOff>44114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61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59</xdr:row>
      <xdr:rowOff>8087</xdr:rowOff>
    </xdr:from>
    <xdr:to>
      <xdr:col>24</xdr:col>
      <xdr:colOff>63500</xdr:colOff>
      <xdr:row>59</xdr:row>
      <xdr:rowOff>54996</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10123637"/>
          <a:ext cx="838200" cy="46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29618</xdr:rowOff>
    </xdr:from>
    <xdr:ext cx="534377"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4593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6741</xdr:rowOff>
    </xdr:from>
    <xdr:to>
      <xdr:col>24</xdr:col>
      <xdr:colOff>114300</xdr:colOff>
      <xdr:row>56</xdr:row>
      <xdr:rowOff>108341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60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48519</xdr:rowOff>
    </xdr:from>
    <xdr:to>
      <xdr:col>19</xdr:col>
      <xdr:colOff>177800</xdr:colOff>
      <xdr:row>59</xdr:row>
      <xdr:rowOff>54996</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2908300" y="10164069"/>
          <a:ext cx="889000" cy="6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61163</xdr:rowOff>
    </xdr:from>
    <xdr:to>
      <xdr:col>20</xdr:col>
      <xdr:colOff>38100</xdr:colOff>
      <xdr:row>56</xdr:row>
      <xdr:rowOff>162763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66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7840</xdr:rowOff>
    </xdr:from>
    <xdr:ext cx="534377"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530111" y="9437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59</xdr:row>
      <xdr:rowOff>19746</xdr:rowOff>
    </xdr:from>
    <xdr:to>
      <xdr:col>15</xdr:col>
      <xdr:colOff>50800</xdr:colOff>
      <xdr:row>59</xdr:row>
      <xdr:rowOff>48519</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a:off x="2019300" y="10135296"/>
          <a:ext cx="889000" cy="28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54473</xdr:rowOff>
    </xdr:from>
    <xdr:to>
      <xdr:col>15</xdr:col>
      <xdr:colOff>101600</xdr:colOff>
      <xdr:row>56</xdr:row>
      <xdr:rowOff>156073</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655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1150</xdr:rowOff>
    </xdr:from>
    <xdr:ext cx="534377"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41111" y="9430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59</xdr:row>
      <xdr:rowOff>19746</xdr:rowOff>
    </xdr:from>
    <xdr:to>
      <xdr:col>10</xdr:col>
      <xdr:colOff>114300</xdr:colOff>
      <xdr:row>59</xdr:row>
      <xdr:rowOff>82214</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10135296"/>
          <a:ext cx="889000" cy="62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107538</xdr:rowOff>
    </xdr:from>
    <xdr:to>
      <xdr:col>10</xdr:col>
      <xdr:colOff>165100</xdr:colOff>
      <xdr:row>57</xdr:row>
      <xdr:rowOff>37688</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70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54215</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483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99949</xdr:rowOff>
    </xdr:from>
    <xdr:to>
      <xdr:col>6</xdr:col>
      <xdr:colOff>38100</xdr:colOff>
      <xdr:row>59</xdr:row>
      <xdr:rowOff>30099</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10044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46626</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819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128737</xdr:rowOff>
    </xdr:from>
    <xdr:to>
      <xdr:col>24</xdr:col>
      <xdr:colOff>114300</xdr:colOff>
      <xdr:row>59</xdr:row>
      <xdr:rowOff>58887</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10072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43664</xdr:rowOff>
    </xdr:from>
    <xdr:ext cx="534377"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987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4196</xdr:rowOff>
    </xdr:from>
    <xdr:to>
      <xdr:col>20</xdr:col>
      <xdr:colOff>38100</xdr:colOff>
      <xdr:row>59</xdr:row>
      <xdr:rowOff>105796</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10119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96923</xdr:rowOff>
    </xdr:from>
    <xdr:ext cx="534377"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530111" y="10212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169169</xdr:rowOff>
    </xdr:from>
    <xdr:to>
      <xdr:col>15</xdr:col>
      <xdr:colOff>101600</xdr:colOff>
      <xdr:row>59</xdr:row>
      <xdr:rowOff>99319</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10113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90446</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41111" y="10205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140396</xdr:rowOff>
    </xdr:from>
    <xdr:to>
      <xdr:col>10</xdr:col>
      <xdr:colOff>165100</xdr:colOff>
      <xdr:row>59</xdr:row>
      <xdr:rowOff>70546</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10084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61673</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52111" y="10177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31414</xdr:rowOff>
    </xdr:from>
    <xdr:to>
      <xdr:col>6</xdr:col>
      <xdr:colOff>38100</xdr:colOff>
      <xdr:row>59</xdr:row>
      <xdr:rowOff>133014</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10146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124141</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63111" y="10239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59820</xdr:rowOff>
    </xdr:from>
    <xdr:to>
      <xdr:col>24</xdr:col>
      <xdr:colOff>62865</xdr:colOff>
      <xdr:row>79</xdr:row>
      <xdr:rowOff>37026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232770"/>
          <a:ext cx="1270" cy="134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40853</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85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37026</xdr:rowOff>
    </xdr:from>
    <xdr:to>
      <xdr:col>24</xdr:col>
      <xdr:colOff>152400</xdr:colOff>
      <xdr:row>79</xdr:row>
      <xdr:rowOff>37026</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8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6497</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2007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59820</xdr:rowOff>
    </xdr:from>
    <xdr:to>
      <xdr:col>24</xdr:col>
      <xdr:colOff>152400</xdr:colOff>
      <xdr:row>71</xdr:row>
      <xdr:rowOff>59820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232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73896</xdr:rowOff>
    </xdr:from>
    <xdr:to>
      <xdr:col>24</xdr:col>
      <xdr:colOff>63500</xdr:colOff>
      <xdr:row>78</xdr:row>
      <xdr:rowOff>127257</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446996"/>
          <a:ext cx="838200" cy="53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93783</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1239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70906</xdr:rowOff>
    </xdr:from>
    <xdr:to>
      <xdr:col>24</xdr:col>
      <xdr:colOff>114300</xdr:colOff>
      <xdr:row>78</xdr:row>
      <xdr:rowOff>1056</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27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127257</xdr:rowOff>
    </xdr:from>
    <xdr:to>
      <xdr:col>19</xdr:col>
      <xdr:colOff>177800</xdr:colOff>
      <xdr:row>78</xdr:row>
      <xdr:rowOff>139863</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500357"/>
          <a:ext cx="889000" cy="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115058</xdr:rowOff>
    </xdr:from>
    <xdr:to>
      <xdr:col>20</xdr:col>
      <xdr:colOff>38100</xdr:colOff>
      <xdr:row>78</xdr:row>
      <xdr:rowOff>45208</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316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61735</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091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114717</xdr:rowOff>
    </xdr:from>
    <xdr:to>
      <xdr:col>15</xdr:col>
      <xdr:colOff>50800</xdr:colOff>
      <xdr:row>78</xdr:row>
      <xdr:rowOff>139863</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2019300" y="13487817"/>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97521</xdr:rowOff>
    </xdr:from>
    <xdr:to>
      <xdr:col>15</xdr:col>
      <xdr:colOff>101600</xdr:colOff>
      <xdr:row>78</xdr:row>
      <xdr:rowOff>27671</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29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44198</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3074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96495</xdr:rowOff>
    </xdr:from>
    <xdr:to>
      <xdr:col>10</xdr:col>
      <xdr:colOff>114300</xdr:colOff>
      <xdr:row>78</xdr:row>
      <xdr:rowOff>114717</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3469595"/>
          <a:ext cx="889000" cy="18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89357</xdr:rowOff>
    </xdr:from>
    <xdr:to>
      <xdr:col>10</xdr:col>
      <xdr:colOff>165100</xdr:colOff>
      <xdr:row>78</xdr:row>
      <xdr:rowOff>19507</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291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36034</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066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74988</xdr:rowOff>
    </xdr:from>
    <xdr:to>
      <xdr:col>6</xdr:col>
      <xdr:colOff>38100</xdr:colOff>
      <xdr:row>79</xdr:row>
      <xdr:rowOff>5138</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448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167715</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540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23096</xdr:rowOff>
    </xdr:from>
    <xdr:to>
      <xdr:col>24</xdr:col>
      <xdr:colOff>114300</xdr:colOff>
      <xdr:row>78</xdr:row>
      <xdr:rowOff>124696</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39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1523</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74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76457</xdr:rowOff>
    </xdr:from>
    <xdr:to>
      <xdr:col>20</xdr:col>
      <xdr:colOff>38100</xdr:colOff>
      <xdr:row>79</xdr:row>
      <xdr:rowOff>6607</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44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169184</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542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89063</xdr:rowOff>
    </xdr:from>
    <xdr:to>
      <xdr:col>15</xdr:col>
      <xdr:colOff>101600</xdr:colOff>
      <xdr:row>79</xdr:row>
      <xdr:rowOff>19213</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46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10340</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554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63917</xdr:rowOff>
    </xdr:from>
    <xdr:to>
      <xdr:col>10</xdr:col>
      <xdr:colOff>165100</xdr:colOff>
      <xdr:row>78</xdr:row>
      <xdr:rowOff>165517</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43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156644</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529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45695</xdr:rowOff>
    </xdr:from>
    <xdr:to>
      <xdr:col>6</xdr:col>
      <xdr:colOff>38100</xdr:colOff>
      <xdr:row>78</xdr:row>
      <xdr:rowOff>147295</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418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163822</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194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205,022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68461</xdr:rowOff>
    </xdr:from>
    <xdr:to>
      <xdr:col>24</xdr:col>
      <xdr:colOff>62865</xdr:colOff>
      <xdr:row>98</xdr:row>
      <xdr:rowOff>38187</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70411"/>
          <a:ext cx="1270" cy="1169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42014</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6844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38187</xdr:rowOff>
    </xdr:from>
    <xdr:to>
      <xdr:col>24</xdr:col>
      <xdr:colOff>152400</xdr:colOff>
      <xdr:row>98</xdr:row>
      <xdr:rowOff>38187</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6840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15138</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5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68461</xdr:rowOff>
    </xdr:from>
    <xdr:to>
      <xdr:col>24</xdr:col>
      <xdr:colOff>152400</xdr:colOff>
      <xdr:row>91</xdr:row>
      <xdr:rowOff>68461</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70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91</xdr:row>
      <xdr:rowOff>68461</xdr:rowOff>
    </xdr:from>
    <xdr:to>
      <xdr:col>24</xdr:col>
      <xdr:colOff>63500</xdr:colOff>
      <xdr:row>92</xdr:row>
      <xdr:rowOff>83846</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5670411"/>
          <a:ext cx="838200" cy="186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64585</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3523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86158</xdr:rowOff>
    </xdr:from>
    <xdr:to>
      <xdr:col>24</xdr:col>
      <xdr:colOff>114300</xdr:colOff>
      <xdr:row>96</xdr:row>
      <xdr:rowOff>16308</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373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83846</xdr:rowOff>
    </xdr:from>
    <xdr:to>
      <xdr:col>19</xdr:col>
      <xdr:colOff>177800</xdr:colOff>
      <xdr:row>92</xdr:row>
      <xdr:rowOff>112306</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5857246"/>
          <a:ext cx="889000" cy="28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137592</xdr:rowOff>
    </xdr:from>
    <xdr:to>
      <xdr:col>20</xdr:col>
      <xdr:colOff>38100</xdr:colOff>
      <xdr:row>96</xdr:row>
      <xdr:rowOff>67742</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425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58869</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497795" y="16518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70008</xdr:rowOff>
    </xdr:from>
    <xdr:to>
      <xdr:col>15</xdr:col>
      <xdr:colOff>50800</xdr:colOff>
      <xdr:row>92</xdr:row>
      <xdr:rowOff>112306</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5843408"/>
          <a:ext cx="889000" cy="4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44095</xdr:rowOff>
    </xdr:from>
    <xdr:to>
      <xdr:col>15</xdr:col>
      <xdr:colOff>101600</xdr:colOff>
      <xdr:row>96</xdr:row>
      <xdr:rowOff>145695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50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136822</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08795" y="16596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70008</xdr:rowOff>
    </xdr:from>
    <xdr:to>
      <xdr:col>10</xdr:col>
      <xdr:colOff>114300</xdr:colOff>
      <xdr:row>93</xdr:row>
      <xdr:rowOff>129284</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5843408"/>
          <a:ext cx="889000" cy="230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117232</xdr:rowOff>
    </xdr:from>
    <xdr:to>
      <xdr:col>10</xdr:col>
      <xdr:colOff>165100</xdr:colOff>
      <xdr:row>96</xdr:row>
      <xdr:rowOff>47382</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4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38509</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497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122779</xdr:rowOff>
    </xdr:from>
    <xdr:to>
      <xdr:col>6</xdr:col>
      <xdr:colOff>38100</xdr:colOff>
      <xdr:row>97</xdr:row>
      <xdr:rowOff>52929</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581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44056</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30795" y="16674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91</xdr:row>
      <xdr:rowOff>17661</xdr:rowOff>
    </xdr:from>
    <xdr:to>
      <xdr:col>24</xdr:col>
      <xdr:colOff>114300</xdr:colOff>
      <xdr:row>91</xdr:row>
      <xdr:rowOff>119261</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5619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142138</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5572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226,849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33046</xdr:rowOff>
    </xdr:from>
    <xdr:to>
      <xdr:col>20</xdr:col>
      <xdr:colOff>38100</xdr:colOff>
      <xdr:row>92</xdr:row>
      <xdr:rowOff>134646</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580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90</xdr:row>
      <xdr:rowOff>151173</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497795" y="15581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61506</xdr:rowOff>
    </xdr:from>
    <xdr:to>
      <xdr:col>15</xdr:col>
      <xdr:colOff>101600</xdr:colOff>
      <xdr:row>92</xdr:row>
      <xdr:rowOff>163106</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5834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91</xdr:row>
      <xdr:rowOff>8183</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08795" y="156101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92</xdr:row>
      <xdr:rowOff>19208</xdr:rowOff>
    </xdr:from>
    <xdr:to>
      <xdr:col>10</xdr:col>
      <xdr:colOff>165100</xdr:colOff>
      <xdr:row>92</xdr:row>
      <xdr:rowOff>120808</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5792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90</xdr:row>
      <xdr:rowOff>137335</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19795" y="15567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93</xdr:row>
      <xdr:rowOff>78484</xdr:rowOff>
    </xdr:from>
    <xdr:to>
      <xdr:col>6</xdr:col>
      <xdr:colOff>38100</xdr:colOff>
      <xdr:row>94</xdr:row>
      <xdr:rowOff>8634</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02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92</xdr:row>
      <xdr:rowOff>25161</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30795" y="157985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a:extLst>
            <a:ext uri="{FF2B5EF4-FFF2-40B4-BE49-F238E27FC236}">
              <a16:creationId xmlns:a16="http://schemas.microsoft.com/office/drawing/2014/main" id="{00000000-0008-0000-06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35730</xdr:rowOff>
    </xdr:from>
    <xdr:to>
      <xdr:col>54</xdr:col>
      <xdr:colOff>189865</xdr:colOff>
      <xdr:row>39</xdr:row>
      <xdr:rowOff>82006</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10475595" y="5350680"/>
          <a:ext cx="1270" cy="1417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85833</xdr:rowOff>
    </xdr:from>
    <xdr:ext cx="534377" cy="259045"/>
    <xdr:sp macro="" textlink="">
      <xdr:nvSpPr>
        <xdr:cNvPr id="290" name="補助費等最小値テキスト">
          <a:extLst>
            <a:ext uri="{FF2B5EF4-FFF2-40B4-BE49-F238E27FC236}">
              <a16:creationId xmlns:a16="http://schemas.microsoft.com/office/drawing/2014/main" id="{00000000-0008-0000-0600-000022010000}"/>
            </a:ext>
          </a:extLst>
        </xdr:cNvPr>
        <xdr:cNvSpPr txBox="1"/>
      </xdr:nvSpPr>
      <xdr:spPr>
        <a:xfrm>
          <a:off x="10528300" y="6772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82006</xdr:rowOff>
    </xdr:from>
    <xdr:to>
      <xdr:col>55</xdr:col>
      <xdr:colOff>88900</xdr:colOff>
      <xdr:row>39</xdr:row>
      <xdr:rowOff>82006</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6768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153857</xdr:rowOff>
    </xdr:from>
    <xdr:ext cx="599010" cy="259045"/>
    <xdr:sp macro="" textlink="">
      <xdr:nvSpPr>
        <xdr:cNvPr id="292" name="補助費等最大値テキスト">
          <a:extLst>
            <a:ext uri="{FF2B5EF4-FFF2-40B4-BE49-F238E27FC236}">
              <a16:creationId xmlns:a16="http://schemas.microsoft.com/office/drawing/2014/main" id="{00000000-0008-0000-0600-000024010000}"/>
            </a:ext>
          </a:extLst>
        </xdr:cNvPr>
        <xdr:cNvSpPr txBox="1"/>
      </xdr:nvSpPr>
      <xdr:spPr>
        <a:xfrm>
          <a:off x="10528300" y="5125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35730</xdr:rowOff>
    </xdr:from>
    <xdr:to>
      <xdr:col>55</xdr:col>
      <xdr:colOff>88900</xdr:colOff>
      <xdr:row>31</xdr:row>
      <xdr:rowOff>35730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5350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74680</xdr:rowOff>
    </xdr:from>
    <xdr:to>
      <xdr:col>55</xdr:col>
      <xdr:colOff>0</xdr:colOff>
      <xdr:row>38</xdr:row>
      <xdr:rowOff>92673</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9639300" y="6589780"/>
          <a:ext cx="838200" cy="17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30885</xdr:rowOff>
    </xdr:from>
    <xdr:ext cx="534377" cy="259045"/>
    <xdr:sp macro="" textlink="">
      <xdr:nvSpPr>
        <xdr:cNvPr id="295" name="補助費等平均値テキスト">
          <a:extLst>
            <a:ext uri="{FF2B5EF4-FFF2-40B4-BE49-F238E27FC236}">
              <a16:creationId xmlns:a16="http://schemas.microsoft.com/office/drawing/2014/main" id="{00000000-0008-0000-0600-000027010000}"/>
            </a:ext>
          </a:extLst>
        </xdr:cNvPr>
        <xdr:cNvSpPr txBox="1"/>
      </xdr:nvSpPr>
      <xdr:spPr>
        <a:xfrm>
          <a:off x="10528300" y="6031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8008</xdr:rowOff>
    </xdr:from>
    <xdr:to>
      <xdr:col>55</xdr:col>
      <xdr:colOff>50800</xdr:colOff>
      <xdr:row>36</xdr:row>
      <xdr:rowOff>109608</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10426700" y="618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92673</xdr:rowOff>
    </xdr:from>
    <xdr:to>
      <xdr:col>50</xdr:col>
      <xdr:colOff>114300</xdr:colOff>
      <xdr:row>38</xdr:row>
      <xdr:rowOff>158826</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8750300" y="6607773"/>
          <a:ext cx="889000" cy="66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4731</xdr:rowOff>
    </xdr:from>
    <xdr:to>
      <xdr:col>50</xdr:col>
      <xdr:colOff>165100</xdr:colOff>
      <xdr:row>36</xdr:row>
      <xdr:rowOff>106331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588500" y="6176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122858</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9372111" y="5952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158826</xdr:rowOff>
    </xdr:from>
    <xdr:to>
      <xdr:col>45</xdr:col>
      <xdr:colOff>177800</xdr:colOff>
      <xdr:row>39</xdr:row>
      <xdr:rowOff>33053</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7861300" y="6673926"/>
          <a:ext cx="889000" cy="45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9206</xdr:rowOff>
    </xdr:from>
    <xdr:to>
      <xdr:col>46</xdr:col>
      <xdr:colOff>38100</xdr:colOff>
      <xdr:row>36</xdr:row>
      <xdr:rowOff>110806</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8699500" y="6181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127333</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483111" y="5956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165467</xdr:rowOff>
    </xdr:from>
    <xdr:to>
      <xdr:col>41</xdr:col>
      <xdr:colOff>50800</xdr:colOff>
      <xdr:row>39</xdr:row>
      <xdr:rowOff>33053</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6972300" y="5651867"/>
          <a:ext cx="889000" cy="1067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42483</xdr:rowOff>
    </xdr:from>
    <xdr:to>
      <xdr:col>41</xdr:col>
      <xdr:colOff>101600</xdr:colOff>
      <xdr:row>36</xdr:row>
      <xdr:rowOff>144083</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7810500" y="6214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160610</xdr:rowOff>
    </xdr:from>
    <xdr:ext cx="534377"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594111" y="5989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63754</xdr:rowOff>
    </xdr:from>
    <xdr:to>
      <xdr:col>36</xdr:col>
      <xdr:colOff>165100</xdr:colOff>
      <xdr:row>31</xdr:row>
      <xdr:rowOff>165354</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6921500" y="537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10431</xdr:rowOff>
    </xdr:from>
    <xdr:ext cx="59901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672795" y="51539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23880</xdr:rowOff>
    </xdr:from>
    <xdr:to>
      <xdr:col>55</xdr:col>
      <xdr:colOff>50800</xdr:colOff>
      <xdr:row>38</xdr:row>
      <xdr:rowOff>125480</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10426700" y="653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2307</xdr:rowOff>
    </xdr:from>
    <xdr:ext cx="534377" cy="259045"/>
    <xdr:sp macro="" textlink="">
      <xdr:nvSpPr>
        <xdr:cNvPr id="314" name="補助費等該当値テキスト">
          <a:extLst>
            <a:ext uri="{FF2B5EF4-FFF2-40B4-BE49-F238E27FC236}">
              <a16:creationId xmlns:a16="http://schemas.microsoft.com/office/drawing/2014/main" id="{00000000-0008-0000-0600-00003A010000}"/>
            </a:ext>
          </a:extLst>
        </xdr:cNvPr>
        <xdr:cNvSpPr txBox="1"/>
      </xdr:nvSpPr>
      <xdr:spPr>
        <a:xfrm>
          <a:off x="10528300" y="6517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41873</xdr:rowOff>
    </xdr:from>
    <xdr:to>
      <xdr:col>50</xdr:col>
      <xdr:colOff>165100</xdr:colOff>
      <xdr:row>38</xdr:row>
      <xdr:rowOff>143473</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588500" y="6556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134600</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372111" y="6649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108026</xdr:rowOff>
    </xdr:from>
    <xdr:to>
      <xdr:col>46</xdr:col>
      <xdr:colOff>38100</xdr:colOff>
      <xdr:row>39</xdr:row>
      <xdr:rowOff>38176</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99500" y="6623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39</xdr:row>
      <xdr:rowOff>29303</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83111" y="6715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153703</xdr:rowOff>
    </xdr:from>
    <xdr:to>
      <xdr:col>41</xdr:col>
      <xdr:colOff>101600</xdr:colOff>
      <xdr:row>39</xdr:row>
      <xdr:rowOff>83853</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10500" y="666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74980</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594111" y="6761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114667</xdr:rowOff>
    </xdr:from>
    <xdr:to>
      <xdr:col>36</xdr:col>
      <xdr:colOff>165100</xdr:colOff>
      <xdr:row>33</xdr:row>
      <xdr:rowOff>44817</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6921500" y="5601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35944</xdr:rowOff>
    </xdr:from>
    <xdr:ext cx="599010"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672795" y="5693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a:extLst>
            <a:ext uri="{FF2B5EF4-FFF2-40B4-BE49-F238E27FC236}">
              <a16:creationId xmlns:a16="http://schemas.microsoft.com/office/drawing/2014/main" id="{00000000-0008-0000-06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103337</xdr:rowOff>
    </xdr:from>
    <xdr:to>
      <xdr:col>54</xdr:col>
      <xdr:colOff>189865</xdr:colOff>
      <xdr:row>58</xdr:row>
      <xdr:rowOff>46660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10475595" y="8847287"/>
          <a:ext cx="1270" cy="1143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50487</xdr:rowOff>
    </xdr:from>
    <xdr:ext cx="534377" cy="259045"/>
    <xdr:sp macro="" textlink="">
      <xdr:nvSpPr>
        <xdr:cNvPr id="347" name="普通建設事業費最小値テキスト">
          <a:extLst>
            <a:ext uri="{FF2B5EF4-FFF2-40B4-BE49-F238E27FC236}">
              <a16:creationId xmlns:a16="http://schemas.microsoft.com/office/drawing/2014/main" id="{00000000-0008-0000-0600-00005B010000}"/>
            </a:ext>
          </a:extLst>
        </xdr:cNvPr>
        <xdr:cNvSpPr txBox="1"/>
      </xdr:nvSpPr>
      <xdr:spPr>
        <a:xfrm>
          <a:off x="10528300" y="9994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46660</xdr:rowOff>
    </xdr:from>
    <xdr:to>
      <xdr:col>55</xdr:col>
      <xdr:colOff>88900</xdr:colOff>
      <xdr:row>58</xdr:row>
      <xdr:rowOff>46660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9990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50014</xdr:rowOff>
    </xdr:from>
    <xdr:ext cx="599010" cy="259045"/>
    <xdr:sp macro="" textlink="">
      <xdr:nvSpPr>
        <xdr:cNvPr id="349" name="普通建設事業費最大値テキスト">
          <a:extLst>
            <a:ext uri="{FF2B5EF4-FFF2-40B4-BE49-F238E27FC236}">
              <a16:creationId xmlns:a16="http://schemas.microsoft.com/office/drawing/2014/main" id="{00000000-0008-0000-0600-00005D010000}"/>
            </a:ext>
          </a:extLst>
        </xdr:cNvPr>
        <xdr:cNvSpPr txBox="1"/>
      </xdr:nvSpPr>
      <xdr:spPr>
        <a:xfrm>
          <a:off x="10528300" y="8622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103337</xdr:rowOff>
    </xdr:from>
    <xdr:to>
      <xdr:col>55</xdr:col>
      <xdr:colOff>88900</xdr:colOff>
      <xdr:row>51</xdr:row>
      <xdr:rowOff>103337</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10388600" y="8847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26970</xdr:rowOff>
    </xdr:from>
    <xdr:to>
      <xdr:col>55</xdr:col>
      <xdr:colOff>0</xdr:colOff>
      <xdr:row>56</xdr:row>
      <xdr:rowOff>169570</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9639300" y="9628170"/>
          <a:ext cx="838200" cy="14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93946</xdr:rowOff>
    </xdr:from>
    <xdr:ext cx="534377" cy="259045"/>
    <xdr:sp macro="" textlink="">
      <xdr:nvSpPr>
        <xdr:cNvPr id="352" name="普通建設事業費平均値テキスト">
          <a:extLst>
            <a:ext uri="{FF2B5EF4-FFF2-40B4-BE49-F238E27FC236}">
              <a16:creationId xmlns:a16="http://schemas.microsoft.com/office/drawing/2014/main" id="{00000000-0008-0000-0600-000060010000}"/>
            </a:ext>
          </a:extLst>
        </xdr:cNvPr>
        <xdr:cNvSpPr txBox="1"/>
      </xdr:nvSpPr>
      <xdr:spPr>
        <a:xfrm>
          <a:off x="10528300" y="93522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71069</xdr:rowOff>
    </xdr:from>
    <xdr:to>
      <xdr:col>55</xdr:col>
      <xdr:colOff>50800</xdr:colOff>
      <xdr:row>56</xdr:row>
      <xdr:rowOff>1219</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10426700" y="9500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169570</xdr:rowOff>
    </xdr:from>
    <xdr:to>
      <xdr:col>50</xdr:col>
      <xdr:colOff>114300</xdr:colOff>
      <xdr:row>57</xdr:row>
      <xdr:rowOff>41661</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8750300" y="9770770"/>
          <a:ext cx="889000" cy="43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63594</xdr:rowOff>
    </xdr:from>
    <xdr:to>
      <xdr:col>50</xdr:col>
      <xdr:colOff>165100</xdr:colOff>
      <xdr:row>55</xdr:row>
      <xdr:rowOff>165194</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9588500" y="9493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10271</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9372111" y="9268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58669</xdr:rowOff>
    </xdr:from>
    <xdr:to>
      <xdr:col>45</xdr:col>
      <xdr:colOff>177800</xdr:colOff>
      <xdr:row>57</xdr:row>
      <xdr:rowOff>41661</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7861300" y="9659869"/>
          <a:ext cx="889000" cy="154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132280</xdr:rowOff>
    </xdr:from>
    <xdr:to>
      <xdr:col>46</xdr:col>
      <xdr:colOff>38100</xdr:colOff>
      <xdr:row>56</xdr:row>
      <xdr:rowOff>62430</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8699500" y="9562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78957</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483111" y="9337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167841</xdr:rowOff>
    </xdr:from>
    <xdr:to>
      <xdr:col>41</xdr:col>
      <xdr:colOff>50800</xdr:colOff>
      <xdr:row>56</xdr:row>
      <xdr:rowOff>58669</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a:off x="6972300" y="9597591"/>
          <a:ext cx="889000" cy="62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131793</xdr:rowOff>
    </xdr:from>
    <xdr:to>
      <xdr:col>41</xdr:col>
      <xdr:colOff>101600</xdr:colOff>
      <xdr:row>56</xdr:row>
      <xdr:rowOff>61943</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7810500" y="956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78470</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594111" y="9336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161420</xdr:rowOff>
    </xdr:from>
    <xdr:to>
      <xdr:col>36</xdr:col>
      <xdr:colOff>165100</xdr:colOff>
      <xdr:row>57</xdr:row>
      <xdr:rowOff>91570</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6921500" y="976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82697</xdr:rowOff>
    </xdr:from>
    <xdr:ext cx="534377"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05111" y="9855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147620</xdr:rowOff>
    </xdr:from>
    <xdr:to>
      <xdr:col>55</xdr:col>
      <xdr:colOff>50800</xdr:colOff>
      <xdr:row>56</xdr:row>
      <xdr:rowOff>77770</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10426700" y="957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126047</xdr:rowOff>
    </xdr:from>
    <xdr:ext cx="534377" cy="259045"/>
    <xdr:sp macro="" textlink="">
      <xdr:nvSpPr>
        <xdr:cNvPr id="371" name="普通建設事業費該当値テキスト">
          <a:extLst>
            <a:ext uri="{FF2B5EF4-FFF2-40B4-BE49-F238E27FC236}">
              <a16:creationId xmlns:a16="http://schemas.microsoft.com/office/drawing/2014/main" id="{00000000-0008-0000-0600-000073010000}"/>
            </a:ext>
          </a:extLst>
        </xdr:cNvPr>
        <xdr:cNvSpPr txBox="1"/>
      </xdr:nvSpPr>
      <xdr:spPr>
        <a:xfrm>
          <a:off x="10528300" y="9555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118770</xdr:rowOff>
    </xdr:from>
    <xdr:to>
      <xdr:col>50</xdr:col>
      <xdr:colOff>165100</xdr:colOff>
      <xdr:row>57</xdr:row>
      <xdr:rowOff>48920</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9588500" y="9719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40047</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372111" y="9812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162311</xdr:rowOff>
    </xdr:from>
    <xdr:to>
      <xdr:col>46</xdr:col>
      <xdr:colOff>38100</xdr:colOff>
      <xdr:row>57</xdr:row>
      <xdr:rowOff>92461</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8699500" y="9763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83588</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8483111" y="9856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7869</xdr:rowOff>
    </xdr:from>
    <xdr:to>
      <xdr:col>41</xdr:col>
      <xdr:colOff>101600</xdr:colOff>
      <xdr:row>56</xdr:row>
      <xdr:rowOff>109469</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7810500" y="9609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100596</xdr:rowOff>
    </xdr:from>
    <xdr:ext cx="534377"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7594111" y="9701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117041</xdr:rowOff>
    </xdr:from>
    <xdr:to>
      <xdr:col>36</xdr:col>
      <xdr:colOff>165100</xdr:colOff>
      <xdr:row>56</xdr:row>
      <xdr:rowOff>47191</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6921500" y="9546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63718</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705111" y="9322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25,007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13147</xdr:rowOff>
    </xdr:from>
    <xdr:to>
      <xdr:col>54</xdr:col>
      <xdr:colOff>189865</xdr:colOff>
      <xdr:row>78</xdr:row>
      <xdr:rowOff>139700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186097"/>
          <a:ext cx="1270" cy="1326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131274</xdr:rowOff>
    </xdr:from>
    <xdr:ext cx="534377"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1961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13147</xdr:rowOff>
    </xdr:from>
    <xdr:to>
      <xdr:col>55</xdr:col>
      <xdr:colOff>88900</xdr:colOff>
      <xdr:row>71</xdr:row>
      <xdr:rowOff>13147</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18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74</xdr:row>
      <xdr:rowOff>144066</xdr:rowOff>
    </xdr:from>
    <xdr:to>
      <xdr:col>55</xdr:col>
      <xdr:colOff>0</xdr:colOff>
      <xdr:row>75</xdr:row>
      <xdr:rowOff>21994</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9639300" y="12831366"/>
          <a:ext cx="838200" cy="49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99331</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1295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120904</xdr:rowOff>
    </xdr:from>
    <xdr:to>
      <xdr:col>55</xdr:col>
      <xdr:colOff>50800</xdr:colOff>
      <xdr:row>77</xdr:row>
      <xdr:rowOff>51054</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15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21994</xdr:rowOff>
    </xdr:from>
    <xdr:to>
      <xdr:col>50</xdr:col>
      <xdr:colOff>114300</xdr:colOff>
      <xdr:row>76</xdr:row>
      <xdr:rowOff>23662</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8750300" y="12880744"/>
          <a:ext cx="889000" cy="173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76716</xdr:rowOff>
    </xdr:from>
    <xdr:to>
      <xdr:col>50</xdr:col>
      <xdr:colOff>165100</xdr:colOff>
      <xdr:row>77</xdr:row>
      <xdr:rowOff>6866</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106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169443</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3199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72</xdr:row>
      <xdr:rowOff>158971</xdr:rowOff>
    </xdr:from>
    <xdr:to>
      <xdr:col>45</xdr:col>
      <xdr:colOff>177800</xdr:colOff>
      <xdr:row>76</xdr:row>
      <xdr:rowOff>23662</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7861300" y="12503371"/>
          <a:ext cx="889000" cy="550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51386</xdr:rowOff>
    </xdr:from>
    <xdr:to>
      <xdr:col>46</xdr:col>
      <xdr:colOff>38100</xdr:colOff>
      <xdr:row>76</xdr:row>
      <xdr:rowOff>152986</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08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144113</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3174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72</xdr:row>
      <xdr:rowOff>158971</xdr:rowOff>
    </xdr:from>
    <xdr:to>
      <xdr:col>41</xdr:col>
      <xdr:colOff>50800</xdr:colOff>
      <xdr:row>74</xdr:row>
      <xdr:rowOff>118555</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6972300" y="12503371"/>
          <a:ext cx="889000" cy="302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52805</xdr:rowOff>
    </xdr:from>
    <xdr:to>
      <xdr:col>41</xdr:col>
      <xdr:colOff>101600</xdr:colOff>
      <xdr:row>76</xdr:row>
      <xdr:rowOff>154405</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08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145532</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3175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12457</xdr:rowOff>
    </xdr:from>
    <xdr:to>
      <xdr:col>36</xdr:col>
      <xdr:colOff>165100</xdr:colOff>
      <xdr:row>77</xdr:row>
      <xdr:rowOff>114057</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321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105184</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3306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93266</xdr:rowOff>
    </xdr:from>
    <xdr:to>
      <xdr:col>55</xdr:col>
      <xdr:colOff>50800</xdr:colOff>
      <xdr:row>75</xdr:row>
      <xdr:rowOff>23416</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2780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116143</xdr:rowOff>
    </xdr:from>
    <xdr:ext cx="534377"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2631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74</xdr:row>
      <xdr:rowOff>142644</xdr:rowOff>
    </xdr:from>
    <xdr:to>
      <xdr:col>50</xdr:col>
      <xdr:colOff>165100</xdr:colOff>
      <xdr:row>75</xdr:row>
      <xdr:rowOff>72794</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2829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89321</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372111" y="12605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144313</xdr:rowOff>
    </xdr:from>
    <xdr:to>
      <xdr:col>46</xdr:col>
      <xdr:colOff>38100</xdr:colOff>
      <xdr:row>76</xdr:row>
      <xdr:rowOff>74464</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00306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90990</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483111" y="12778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72</xdr:row>
      <xdr:rowOff>108171</xdr:rowOff>
    </xdr:from>
    <xdr:to>
      <xdr:col>41</xdr:col>
      <xdr:colOff>101600</xdr:colOff>
      <xdr:row>73</xdr:row>
      <xdr:rowOff>38321</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245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71</xdr:row>
      <xdr:rowOff>54848</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594111" y="12227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67755</xdr:rowOff>
    </xdr:from>
    <xdr:to>
      <xdr:col>36</xdr:col>
      <xdr:colOff>165100</xdr:colOff>
      <xdr:row>74</xdr:row>
      <xdr:rowOff>169355</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2755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14432</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05111" y="12530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普通建設事業費 （ うち更新整備　）グラフ枠">
          <a:extLst>
            <a:ext uri="{FF2B5EF4-FFF2-40B4-BE49-F238E27FC236}">
              <a16:creationId xmlns:a16="http://schemas.microsoft.com/office/drawing/2014/main" id="{00000000-0008-0000-06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712</xdr:rowOff>
    </xdr:from>
    <xdr:to>
      <xdr:col>54</xdr:col>
      <xdr:colOff>189865</xdr:colOff>
      <xdr:row>98</xdr:row>
      <xdr:rowOff>103232</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10475595" y="15431212"/>
          <a:ext cx="1270" cy="1474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107059</xdr:rowOff>
    </xdr:from>
    <xdr:ext cx="534377" cy="259045"/>
    <xdr:sp macro="" textlink="">
      <xdr:nvSpPr>
        <xdr:cNvPr id="461" name="普通建設事業費 （ うち更新整備　）最小値テキスト">
          <a:extLst>
            <a:ext uri="{FF2B5EF4-FFF2-40B4-BE49-F238E27FC236}">
              <a16:creationId xmlns:a16="http://schemas.microsoft.com/office/drawing/2014/main" id="{00000000-0008-0000-0600-0000CD010000}"/>
            </a:ext>
          </a:extLst>
        </xdr:cNvPr>
        <xdr:cNvSpPr txBox="1"/>
      </xdr:nvSpPr>
      <xdr:spPr>
        <a:xfrm>
          <a:off x="10528300" y="1690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103232</xdr:rowOff>
    </xdr:from>
    <xdr:to>
      <xdr:col>55</xdr:col>
      <xdr:colOff>88900</xdr:colOff>
      <xdr:row>98</xdr:row>
      <xdr:rowOff>103232</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6905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118839</xdr:rowOff>
    </xdr:from>
    <xdr:ext cx="599010" cy="259045"/>
    <xdr:sp macro="" textlink="">
      <xdr:nvSpPr>
        <xdr:cNvPr id="463" name="普通建設事業費 （ うち更新整備　）最大値テキスト">
          <a:extLst>
            <a:ext uri="{FF2B5EF4-FFF2-40B4-BE49-F238E27FC236}">
              <a16:creationId xmlns:a16="http://schemas.microsoft.com/office/drawing/2014/main" id="{00000000-0008-0000-0600-0000CF010000}"/>
            </a:ext>
          </a:extLst>
        </xdr:cNvPr>
        <xdr:cNvSpPr txBox="1"/>
      </xdr:nvSpPr>
      <xdr:spPr>
        <a:xfrm>
          <a:off x="10528300" y="15206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712</xdr:rowOff>
    </xdr:from>
    <xdr:to>
      <xdr:col>55</xdr:col>
      <xdr:colOff>88900</xdr:colOff>
      <xdr:row>90</xdr:row>
      <xdr:rowOff>712</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10388600" y="1543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101741</xdr:rowOff>
    </xdr:from>
    <xdr:to>
      <xdr:col>55</xdr:col>
      <xdr:colOff>0</xdr:colOff>
      <xdr:row>98</xdr:row>
      <xdr:rowOff>115458</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9639300" y="16732391"/>
          <a:ext cx="838200" cy="185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12870</xdr:rowOff>
    </xdr:from>
    <xdr:ext cx="534377" cy="259045"/>
    <xdr:sp macro="" textlink="">
      <xdr:nvSpPr>
        <xdr:cNvPr id="466" name="普通建設事業費 （ うち更新整備　）平均値テキスト">
          <a:extLst>
            <a:ext uri="{FF2B5EF4-FFF2-40B4-BE49-F238E27FC236}">
              <a16:creationId xmlns:a16="http://schemas.microsoft.com/office/drawing/2014/main" id="{00000000-0008-0000-0600-0000D2010000}"/>
            </a:ext>
          </a:extLst>
        </xdr:cNvPr>
        <xdr:cNvSpPr txBox="1"/>
      </xdr:nvSpPr>
      <xdr:spPr>
        <a:xfrm>
          <a:off x="10528300" y="163006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161443</xdr:rowOff>
    </xdr:from>
    <xdr:to>
      <xdr:col>55</xdr:col>
      <xdr:colOff>50800</xdr:colOff>
      <xdr:row>96</xdr:row>
      <xdr:rowOff>91593</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10426700" y="16449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95352</xdr:rowOff>
    </xdr:from>
    <xdr:to>
      <xdr:col>50</xdr:col>
      <xdr:colOff>114300</xdr:colOff>
      <xdr:row>98</xdr:row>
      <xdr:rowOff>115458</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8750300" y="16897452"/>
          <a:ext cx="889000" cy="20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170107</xdr:rowOff>
    </xdr:from>
    <xdr:to>
      <xdr:col>50</xdr:col>
      <xdr:colOff>165100</xdr:colOff>
      <xdr:row>96</xdr:row>
      <xdr:rowOff>100257</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9588500" y="1645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116784</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372111" y="16233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86077</xdr:rowOff>
    </xdr:from>
    <xdr:to>
      <xdr:col>45</xdr:col>
      <xdr:colOff>177800</xdr:colOff>
      <xdr:row>98</xdr:row>
      <xdr:rowOff>95352</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7861300" y="16888177"/>
          <a:ext cx="889000" cy="9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109975</xdr:rowOff>
    </xdr:from>
    <xdr:to>
      <xdr:col>46</xdr:col>
      <xdr:colOff>38100</xdr:colOff>
      <xdr:row>97</xdr:row>
      <xdr:rowOff>40125</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8699500" y="1656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56652</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483111" y="16344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77738</xdr:rowOff>
    </xdr:from>
    <xdr:to>
      <xdr:col>41</xdr:col>
      <xdr:colOff>50800</xdr:colOff>
      <xdr:row>98</xdr:row>
      <xdr:rowOff>86077</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a:off x="6972300" y="16708388"/>
          <a:ext cx="889000" cy="179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96628</xdr:rowOff>
    </xdr:from>
    <xdr:to>
      <xdr:col>41</xdr:col>
      <xdr:colOff>101600</xdr:colOff>
      <xdr:row>97</xdr:row>
      <xdr:rowOff>26778</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7810500" y="16555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43305</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594111" y="16331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102877</xdr:rowOff>
    </xdr:from>
    <xdr:to>
      <xdr:col>36</xdr:col>
      <xdr:colOff>165100</xdr:colOff>
      <xdr:row>98</xdr:row>
      <xdr:rowOff>33027</xdr:rowOff>
    </xdr:to>
    <xdr:sp macro="" textlink="">
      <xdr:nvSpPr>
        <xdr:cNvPr id="477" name="フローチャート: 判断 476">
          <a:extLst>
            <a:ext uri="{FF2B5EF4-FFF2-40B4-BE49-F238E27FC236}">
              <a16:creationId xmlns:a16="http://schemas.microsoft.com/office/drawing/2014/main" id="{00000000-0008-0000-0600-0000DD010000}"/>
            </a:ext>
          </a:extLst>
        </xdr:cNvPr>
        <xdr:cNvSpPr/>
      </xdr:nvSpPr>
      <xdr:spPr>
        <a:xfrm>
          <a:off x="6921500" y="16733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24154</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05111" y="16826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50941</xdr:rowOff>
    </xdr:from>
    <xdr:to>
      <xdr:col>55</xdr:col>
      <xdr:colOff>50800</xdr:colOff>
      <xdr:row>97</xdr:row>
      <xdr:rowOff>152541</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10426700" y="16681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29368</xdr:rowOff>
    </xdr:from>
    <xdr:ext cx="534377" cy="259045"/>
    <xdr:sp macro="" textlink="">
      <xdr:nvSpPr>
        <xdr:cNvPr id="485" name="普通建設事業費 （ うち更新整備　）該当値テキスト">
          <a:extLst>
            <a:ext uri="{FF2B5EF4-FFF2-40B4-BE49-F238E27FC236}">
              <a16:creationId xmlns:a16="http://schemas.microsoft.com/office/drawing/2014/main" id="{00000000-0008-0000-0600-0000E5010000}"/>
            </a:ext>
          </a:extLst>
        </xdr:cNvPr>
        <xdr:cNvSpPr txBox="1"/>
      </xdr:nvSpPr>
      <xdr:spPr>
        <a:xfrm>
          <a:off x="10528300" y="16660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64658</xdr:rowOff>
    </xdr:from>
    <xdr:to>
      <xdr:col>50</xdr:col>
      <xdr:colOff>165100</xdr:colOff>
      <xdr:row>98</xdr:row>
      <xdr:rowOff>166258</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9588500" y="16866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157385</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372111" y="16959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44552</xdr:rowOff>
    </xdr:from>
    <xdr:to>
      <xdr:col>46</xdr:col>
      <xdr:colOff>38100</xdr:colOff>
      <xdr:row>98</xdr:row>
      <xdr:rowOff>146152</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8699500" y="16846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137279</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8483111" y="16939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35277</xdr:rowOff>
    </xdr:from>
    <xdr:to>
      <xdr:col>41</xdr:col>
      <xdr:colOff>101600</xdr:colOff>
      <xdr:row>98</xdr:row>
      <xdr:rowOff>136877</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7810500" y="16837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128004</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7594111" y="16930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26938</xdr:rowOff>
    </xdr:from>
    <xdr:to>
      <xdr:col>36</xdr:col>
      <xdr:colOff>165100</xdr:colOff>
      <xdr:row>97</xdr:row>
      <xdr:rowOff>128538</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6921500" y="1665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145065</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6705111" y="16432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災害復旧事業費グラフ枠">
          <a:extLst>
            <a:ext uri="{FF2B5EF4-FFF2-40B4-BE49-F238E27FC236}">
              <a16:creationId xmlns:a16="http://schemas.microsoft.com/office/drawing/2014/main" id="{00000000-0008-0000-06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136794</xdr:rowOff>
    </xdr:from>
    <xdr:to>
      <xdr:col>85</xdr:col>
      <xdr:colOff>126364</xdr:colOff>
      <xdr:row>39</xdr:row>
      <xdr:rowOff>98878</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6317595" y="5280294"/>
          <a:ext cx="1269" cy="1505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0" name="災害復旧事業費最小値テキスト">
          <a:extLst>
            <a:ext uri="{FF2B5EF4-FFF2-40B4-BE49-F238E27FC236}">
              <a16:creationId xmlns:a16="http://schemas.microsoft.com/office/drawing/2014/main" id="{00000000-0008-0000-0600-000008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83471</xdr:rowOff>
    </xdr:from>
    <xdr:ext cx="534377" cy="259045"/>
    <xdr:sp macro="" textlink="">
      <xdr:nvSpPr>
        <xdr:cNvPr id="522" name="災害復旧事業費最大値テキスト">
          <a:extLst>
            <a:ext uri="{FF2B5EF4-FFF2-40B4-BE49-F238E27FC236}">
              <a16:creationId xmlns:a16="http://schemas.microsoft.com/office/drawing/2014/main" id="{00000000-0008-0000-0600-00000A020000}"/>
            </a:ext>
          </a:extLst>
        </xdr:cNvPr>
        <xdr:cNvSpPr txBox="1"/>
      </xdr:nvSpPr>
      <xdr:spPr>
        <a:xfrm>
          <a:off x="16370300" y="505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136794</xdr:rowOff>
    </xdr:from>
    <xdr:to>
      <xdr:col>86</xdr:col>
      <xdr:colOff>25400</xdr:colOff>
      <xdr:row>30</xdr:row>
      <xdr:rowOff>136794</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6230600" y="5280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96625</xdr:rowOff>
    </xdr:from>
    <xdr:to>
      <xdr:col>85</xdr:col>
      <xdr:colOff>127000</xdr:colOff>
      <xdr:row>39</xdr:row>
      <xdr:rowOff>98878</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5481300" y="6783175"/>
          <a:ext cx="838200" cy="2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133576</xdr:rowOff>
    </xdr:from>
    <xdr:ext cx="469744" cy="259045"/>
    <xdr:sp macro="" textlink="">
      <xdr:nvSpPr>
        <xdr:cNvPr id="525" name="災害復旧事業費平均値テキスト">
          <a:extLst>
            <a:ext uri="{FF2B5EF4-FFF2-40B4-BE49-F238E27FC236}">
              <a16:creationId xmlns:a16="http://schemas.microsoft.com/office/drawing/2014/main" id="{00000000-0008-0000-0600-00000D020000}"/>
            </a:ext>
          </a:extLst>
        </xdr:cNvPr>
        <xdr:cNvSpPr txBox="1"/>
      </xdr:nvSpPr>
      <xdr:spPr>
        <a:xfrm>
          <a:off x="16370300" y="64772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110699</xdr:rowOff>
    </xdr:from>
    <xdr:to>
      <xdr:col>85</xdr:col>
      <xdr:colOff>177800</xdr:colOff>
      <xdr:row>39</xdr:row>
      <xdr:rowOff>40849</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6268700" y="6625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96625</xdr:rowOff>
    </xdr:from>
    <xdr:to>
      <xdr:col>81</xdr:col>
      <xdr:colOff>50800</xdr:colOff>
      <xdr:row>39</xdr:row>
      <xdr:rowOff>98878</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4592300" y="6783175"/>
          <a:ext cx="889000" cy="2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125688</xdr:rowOff>
    </xdr:from>
    <xdr:to>
      <xdr:col>81</xdr:col>
      <xdr:colOff>101600</xdr:colOff>
      <xdr:row>39</xdr:row>
      <xdr:rowOff>55838</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5430500" y="664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72365</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5246428" y="6416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98878</xdr:rowOff>
    </xdr:from>
    <xdr:to>
      <xdr:col>76</xdr:col>
      <xdr:colOff>114300</xdr:colOff>
      <xdr:row>39</xdr:row>
      <xdr:rowOff>98878</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3703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101914</xdr:rowOff>
    </xdr:from>
    <xdr:to>
      <xdr:col>76</xdr:col>
      <xdr:colOff>165100</xdr:colOff>
      <xdr:row>39</xdr:row>
      <xdr:rowOff>32064</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4541500" y="661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48591</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357428" y="6392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96527</xdr:rowOff>
    </xdr:from>
    <xdr:to>
      <xdr:col>71</xdr:col>
      <xdr:colOff>177800</xdr:colOff>
      <xdr:row>39</xdr:row>
      <xdr:rowOff>98878</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2814300" y="6783077"/>
          <a:ext cx="889000" cy="2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56749</xdr:rowOff>
    </xdr:from>
    <xdr:to>
      <xdr:col>72</xdr:col>
      <xdr:colOff>38100</xdr:colOff>
      <xdr:row>38</xdr:row>
      <xdr:rowOff>158349</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3652500" y="657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3426</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68428" y="6347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31848</xdr:rowOff>
    </xdr:from>
    <xdr:to>
      <xdr:col>67</xdr:col>
      <xdr:colOff>101600</xdr:colOff>
      <xdr:row>39</xdr:row>
      <xdr:rowOff>133448</xdr:rowOff>
    </xdr:to>
    <xdr:sp macro="" textlink="">
      <xdr:nvSpPr>
        <xdr:cNvPr id="536" name="フローチャート: 判断 535">
          <a:extLst>
            <a:ext uri="{FF2B5EF4-FFF2-40B4-BE49-F238E27FC236}">
              <a16:creationId xmlns:a16="http://schemas.microsoft.com/office/drawing/2014/main" id="{00000000-0008-0000-0600-000018020000}"/>
            </a:ext>
          </a:extLst>
        </xdr:cNvPr>
        <xdr:cNvSpPr/>
      </xdr:nvSpPr>
      <xdr:spPr>
        <a:xfrm>
          <a:off x="12763500" y="6718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149975</xdr:rowOff>
    </xdr:from>
    <xdr:ext cx="378565"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25017" y="64936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134455</xdr:rowOff>
    </xdr:from>
    <xdr:ext cx="249299" cy="259045"/>
    <xdr:sp macro="" textlink="">
      <xdr:nvSpPr>
        <xdr:cNvPr id="544" name="災害復旧事業費該当値テキスト">
          <a:extLst>
            <a:ext uri="{FF2B5EF4-FFF2-40B4-BE49-F238E27FC236}">
              <a16:creationId xmlns:a16="http://schemas.microsoft.com/office/drawing/2014/main" id="{00000000-0008-0000-0600-000020020000}"/>
            </a:ext>
          </a:extLst>
        </xdr:cNvPr>
        <xdr:cNvSpPr txBox="1"/>
      </xdr:nvSpPr>
      <xdr:spPr>
        <a:xfrm>
          <a:off x="16370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45825</xdr:rowOff>
    </xdr:from>
    <xdr:to>
      <xdr:col>81</xdr:col>
      <xdr:colOff>101600</xdr:colOff>
      <xdr:row>39</xdr:row>
      <xdr:rowOff>147425</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5430500" y="673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138552</xdr:rowOff>
    </xdr:from>
    <xdr:ext cx="378565"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5292017" y="68251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45727</xdr:rowOff>
    </xdr:from>
    <xdr:to>
      <xdr:col>67</xdr:col>
      <xdr:colOff>101600</xdr:colOff>
      <xdr:row>39</xdr:row>
      <xdr:rowOff>147327</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2763500" y="673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138454</xdr:rowOff>
    </xdr:from>
    <xdr:ext cx="378565"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625017" y="68250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失業対策事業費グラフ枠">
          <a:extLst>
            <a:ext uri="{FF2B5EF4-FFF2-40B4-BE49-F238E27FC236}">
              <a16:creationId xmlns:a16="http://schemas.microsoft.com/office/drawing/2014/main" id="{00000000-0008-0000-0600-000037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9" name="失業対策事業費最小値テキスト">
          <a:extLst>
            <a:ext uri="{FF2B5EF4-FFF2-40B4-BE49-F238E27FC236}">
              <a16:creationId xmlns:a16="http://schemas.microsoft.com/office/drawing/2014/main" id="{00000000-0008-0000-0600-000039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1" name="失業対策事業費最大値テキスト">
          <a:extLst>
            <a:ext uri="{FF2B5EF4-FFF2-40B4-BE49-F238E27FC236}">
              <a16:creationId xmlns:a16="http://schemas.microsoft.com/office/drawing/2014/main" id="{00000000-0008-0000-0600-00003B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4" name="失業対策事業費平均値テキスト">
          <a:extLst>
            <a:ext uri="{FF2B5EF4-FFF2-40B4-BE49-F238E27FC236}">
              <a16:creationId xmlns:a16="http://schemas.microsoft.com/office/drawing/2014/main" id="{00000000-0008-0000-0600-00003E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フローチャート: 判断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3" name="失業対策事業費該当値テキスト">
          <a:extLst>
            <a:ext uri="{FF2B5EF4-FFF2-40B4-BE49-F238E27FC236}">
              <a16:creationId xmlns:a16="http://schemas.microsoft.com/office/drawing/2014/main" id="{00000000-0008-0000-0600-000051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公債費グラフ枠">
          <a:extLst>
            <a:ext uri="{FF2B5EF4-FFF2-40B4-BE49-F238E27FC236}">
              <a16:creationId xmlns:a16="http://schemas.microsoft.com/office/drawing/2014/main" id="{00000000-0008-0000-06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11668</xdr:rowOff>
    </xdr:from>
    <xdr:to>
      <xdr:col>85</xdr:col>
      <xdr:colOff>126364</xdr:colOff>
      <xdr:row>78</xdr:row>
      <xdr:rowOff>124662</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6317595" y="12013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128489</xdr:rowOff>
    </xdr:from>
    <xdr:ext cx="534377" cy="259045"/>
    <xdr:sp macro="" textlink="">
      <xdr:nvSpPr>
        <xdr:cNvPr id="629" name="公債費最小値テキスト">
          <a:extLst>
            <a:ext uri="{FF2B5EF4-FFF2-40B4-BE49-F238E27FC236}">
              <a16:creationId xmlns:a16="http://schemas.microsoft.com/office/drawing/2014/main" id="{00000000-0008-0000-0600-000075020000}"/>
            </a:ext>
          </a:extLst>
        </xdr:cNvPr>
        <xdr:cNvSpPr txBox="1"/>
      </xdr:nvSpPr>
      <xdr:spPr>
        <a:xfrm>
          <a:off x="16370300" y="13501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124662</xdr:rowOff>
    </xdr:from>
    <xdr:to>
      <xdr:col>86</xdr:col>
      <xdr:colOff>25400</xdr:colOff>
      <xdr:row>78</xdr:row>
      <xdr:rowOff>124662</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6230600" y="13497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129795</xdr:rowOff>
    </xdr:from>
    <xdr:ext cx="599010" cy="259045"/>
    <xdr:sp macro="" textlink="">
      <xdr:nvSpPr>
        <xdr:cNvPr id="631" name="公債費最大値テキスト">
          <a:extLst>
            <a:ext uri="{FF2B5EF4-FFF2-40B4-BE49-F238E27FC236}">
              <a16:creationId xmlns:a16="http://schemas.microsoft.com/office/drawing/2014/main" id="{00000000-0008-0000-0600-000077020000}"/>
            </a:ext>
          </a:extLst>
        </xdr:cNvPr>
        <xdr:cNvSpPr txBox="1"/>
      </xdr:nvSpPr>
      <xdr:spPr>
        <a:xfrm>
          <a:off x="16370300" y="11788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11668</xdr:rowOff>
    </xdr:from>
    <xdr:to>
      <xdr:col>86</xdr:col>
      <xdr:colOff>25400</xdr:colOff>
      <xdr:row>70</xdr:row>
      <xdr:rowOff>11668</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2013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108251</xdr:rowOff>
    </xdr:from>
    <xdr:to>
      <xdr:col>85</xdr:col>
      <xdr:colOff>127000</xdr:colOff>
      <xdr:row>78</xdr:row>
      <xdr:rowOff>112855</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5481300" y="13481351"/>
          <a:ext cx="838200" cy="4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22689</xdr:rowOff>
    </xdr:from>
    <xdr:ext cx="534377" cy="259045"/>
    <xdr:sp macro="" textlink="">
      <xdr:nvSpPr>
        <xdr:cNvPr id="634" name="公債費平均値テキスト">
          <a:extLst>
            <a:ext uri="{FF2B5EF4-FFF2-40B4-BE49-F238E27FC236}">
              <a16:creationId xmlns:a16="http://schemas.microsoft.com/office/drawing/2014/main" id="{00000000-0008-0000-0600-00007A020000}"/>
            </a:ext>
          </a:extLst>
        </xdr:cNvPr>
        <xdr:cNvSpPr txBox="1"/>
      </xdr:nvSpPr>
      <xdr:spPr>
        <a:xfrm>
          <a:off x="16370300" y="127099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171262</xdr:rowOff>
    </xdr:from>
    <xdr:to>
      <xdr:col>85</xdr:col>
      <xdr:colOff>177800</xdr:colOff>
      <xdr:row>75</xdr:row>
      <xdr:rowOff>101412</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6268700" y="12858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95875</xdr:rowOff>
    </xdr:from>
    <xdr:to>
      <xdr:col>81</xdr:col>
      <xdr:colOff>50800</xdr:colOff>
      <xdr:row>78</xdr:row>
      <xdr:rowOff>108251</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a:off x="14592300" y="13468975"/>
          <a:ext cx="889000" cy="12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16580</xdr:rowOff>
    </xdr:from>
    <xdr:to>
      <xdr:col>81</xdr:col>
      <xdr:colOff>101600</xdr:colOff>
      <xdr:row>75</xdr:row>
      <xdr:rowOff>118180</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5430500" y="12875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134707</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14111" y="12650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95875</xdr:rowOff>
    </xdr:from>
    <xdr:to>
      <xdr:col>76</xdr:col>
      <xdr:colOff>114300</xdr:colOff>
      <xdr:row>78</xdr:row>
      <xdr:rowOff>101082</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flipV="1">
          <a:off x="13703300" y="13468975"/>
          <a:ext cx="889000" cy="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34983</xdr:rowOff>
    </xdr:from>
    <xdr:to>
      <xdr:col>76</xdr:col>
      <xdr:colOff>165100</xdr:colOff>
      <xdr:row>75</xdr:row>
      <xdr:rowOff>136583</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4541500" y="1289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153110</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4325111" y="12668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101082</xdr:rowOff>
    </xdr:from>
    <xdr:to>
      <xdr:col>71</xdr:col>
      <xdr:colOff>177800</xdr:colOff>
      <xdr:row>78</xdr:row>
      <xdr:rowOff>109950</xdr:rowOff>
    </xdr:to>
    <xdr:cxnSp macro="">
      <xdr:nvCxnSpPr>
        <xdr:cNvPr id="642" name="直線コネクタ 641">
          <a:extLst>
            <a:ext uri="{FF2B5EF4-FFF2-40B4-BE49-F238E27FC236}">
              <a16:creationId xmlns:a16="http://schemas.microsoft.com/office/drawing/2014/main" id="{00000000-0008-0000-0600-000082020000}"/>
            </a:ext>
          </a:extLst>
        </xdr:cNvPr>
        <xdr:cNvCxnSpPr/>
      </xdr:nvCxnSpPr>
      <xdr:spPr>
        <a:xfrm flipV="1">
          <a:off x="12814300" y="13474182"/>
          <a:ext cx="889000" cy="8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34820</xdr:rowOff>
    </xdr:from>
    <xdr:to>
      <xdr:col>72</xdr:col>
      <xdr:colOff>38100</xdr:colOff>
      <xdr:row>75</xdr:row>
      <xdr:rowOff>136420</xdr:rowOff>
    </xdr:to>
    <xdr:sp macro="" textlink="">
      <xdr:nvSpPr>
        <xdr:cNvPr id="643" name="フローチャート: 判断 642">
          <a:extLst>
            <a:ext uri="{FF2B5EF4-FFF2-40B4-BE49-F238E27FC236}">
              <a16:creationId xmlns:a16="http://schemas.microsoft.com/office/drawing/2014/main" id="{00000000-0008-0000-0600-000083020000}"/>
            </a:ext>
          </a:extLst>
        </xdr:cNvPr>
        <xdr:cNvSpPr/>
      </xdr:nvSpPr>
      <xdr:spPr>
        <a:xfrm>
          <a:off x="13652500" y="1289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152947</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436111" y="12668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128073</xdr:rowOff>
    </xdr:from>
    <xdr:to>
      <xdr:col>67</xdr:col>
      <xdr:colOff>101600</xdr:colOff>
      <xdr:row>78</xdr:row>
      <xdr:rowOff>58223</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2763500" y="13329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74750</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547111" y="13104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62055</xdr:rowOff>
    </xdr:from>
    <xdr:to>
      <xdr:col>85</xdr:col>
      <xdr:colOff>177800</xdr:colOff>
      <xdr:row>78</xdr:row>
      <xdr:rowOff>163655</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6268700" y="13435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148432</xdr:rowOff>
    </xdr:from>
    <xdr:ext cx="534377" cy="259045"/>
    <xdr:sp macro="" textlink="">
      <xdr:nvSpPr>
        <xdr:cNvPr id="653" name="公債費該当値テキスト">
          <a:extLst>
            <a:ext uri="{FF2B5EF4-FFF2-40B4-BE49-F238E27FC236}">
              <a16:creationId xmlns:a16="http://schemas.microsoft.com/office/drawing/2014/main" id="{00000000-0008-0000-0600-00008D020000}"/>
            </a:ext>
          </a:extLst>
        </xdr:cNvPr>
        <xdr:cNvSpPr txBox="1"/>
      </xdr:nvSpPr>
      <xdr:spPr>
        <a:xfrm>
          <a:off x="16370300" y="13350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57451</xdr:rowOff>
    </xdr:from>
    <xdr:to>
      <xdr:col>81</xdr:col>
      <xdr:colOff>101600</xdr:colOff>
      <xdr:row>78</xdr:row>
      <xdr:rowOff>159051</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5430500" y="13430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150178</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5214111" y="13523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45075</xdr:rowOff>
    </xdr:from>
    <xdr:to>
      <xdr:col>76</xdr:col>
      <xdr:colOff>165100</xdr:colOff>
      <xdr:row>78</xdr:row>
      <xdr:rowOff>146675</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4541500" y="13418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137802</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4325111" y="13510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50282</xdr:rowOff>
    </xdr:from>
    <xdr:to>
      <xdr:col>72</xdr:col>
      <xdr:colOff>38100</xdr:colOff>
      <xdr:row>78</xdr:row>
      <xdr:rowOff>151882</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3652500" y="13423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143009</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3436111" y="13516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59150</xdr:rowOff>
    </xdr:from>
    <xdr:to>
      <xdr:col>67</xdr:col>
      <xdr:colOff>101600</xdr:colOff>
      <xdr:row>78</xdr:row>
      <xdr:rowOff>160750</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2763500" y="1343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151877</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2547111" y="13524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積立金グラフ枠">
          <a:extLst>
            <a:ext uri="{FF2B5EF4-FFF2-40B4-BE49-F238E27FC236}">
              <a16:creationId xmlns:a16="http://schemas.microsoft.com/office/drawing/2014/main" id="{00000000-0008-0000-06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106764</xdr:rowOff>
    </xdr:from>
    <xdr:to>
      <xdr:col>85</xdr:col>
      <xdr:colOff>126364</xdr:colOff>
      <xdr:row>98</xdr:row>
      <xdr:rowOff>128115</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6317595" y="15537264"/>
          <a:ext cx="1269" cy="139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131942</xdr:rowOff>
    </xdr:from>
    <xdr:ext cx="469744" cy="259045"/>
    <xdr:sp macro="" textlink="">
      <xdr:nvSpPr>
        <xdr:cNvPr id="684" name="積立金最小値テキスト">
          <a:extLst>
            <a:ext uri="{FF2B5EF4-FFF2-40B4-BE49-F238E27FC236}">
              <a16:creationId xmlns:a16="http://schemas.microsoft.com/office/drawing/2014/main" id="{00000000-0008-0000-0600-0000AC020000}"/>
            </a:ext>
          </a:extLst>
        </xdr:cNvPr>
        <xdr:cNvSpPr txBox="1"/>
      </xdr:nvSpPr>
      <xdr:spPr>
        <a:xfrm>
          <a:off x="16370300" y="16934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128115</xdr:rowOff>
    </xdr:from>
    <xdr:to>
      <xdr:col>86</xdr:col>
      <xdr:colOff>25400</xdr:colOff>
      <xdr:row>98</xdr:row>
      <xdr:rowOff>128115</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6230600" y="16930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53441</xdr:rowOff>
    </xdr:from>
    <xdr:ext cx="599010" cy="259045"/>
    <xdr:sp macro="" textlink="">
      <xdr:nvSpPr>
        <xdr:cNvPr id="686" name="積立金最大値テキスト">
          <a:extLst>
            <a:ext uri="{FF2B5EF4-FFF2-40B4-BE49-F238E27FC236}">
              <a16:creationId xmlns:a16="http://schemas.microsoft.com/office/drawing/2014/main" id="{00000000-0008-0000-0600-0000AE020000}"/>
            </a:ext>
          </a:extLst>
        </xdr:cNvPr>
        <xdr:cNvSpPr txBox="1"/>
      </xdr:nvSpPr>
      <xdr:spPr>
        <a:xfrm>
          <a:off x="16370300" y="15312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106764</xdr:rowOff>
    </xdr:from>
    <xdr:to>
      <xdr:col>86</xdr:col>
      <xdr:colOff>25400</xdr:colOff>
      <xdr:row>90</xdr:row>
      <xdr:rowOff>106764</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6230600" y="15537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92160</xdr:rowOff>
    </xdr:from>
    <xdr:to>
      <xdr:col>85</xdr:col>
      <xdr:colOff>127000</xdr:colOff>
      <xdr:row>98</xdr:row>
      <xdr:rowOff>39976</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5481300" y="16722810"/>
          <a:ext cx="838200" cy="119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46333</xdr:rowOff>
    </xdr:from>
    <xdr:ext cx="534377" cy="259045"/>
    <xdr:sp macro="" textlink="">
      <xdr:nvSpPr>
        <xdr:cNvPr id="689" name="積立金平均値テキスト">
          <a:extLst>
            <a:ext uri="{FF2B5EF4-FFF2-40B4-BE49-F238E27FC236}">
              <a16:creationId xmlns:a16="http://schemas.microsoft.com/office/drawing/2014/main" id="{00000000-0008-0000-0600-0000B1020000}"/>
            </a:ext>
          </a:extLst>
        </xdr:cNvPr>
        <xdr:cNvSpPr txBox="1"/>
      </xdr:nvSpPr>
      <xdr:spPr>
        <a:xfrm>
          <a:off x="16370300" y="165055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23456</xdr:rowOff>
    </xdr:from>
    <xdr:to>
      <xdr:col>85</xdr:col>
      <xdr:colOff>177800</xdr:colOff>
      <xdr:row>97</xdr:row>
      <xdr:rowOff>125056</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6268700" y="16654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166858</xdr:rowOff>
    </xdr:from>
    <xdr:to>
      <xdr:col>81</xdr:col>
      <xdr:colOff>50800</xdr:colOff>
      <xdr:row>98</xdr:row>
      <xdr:rowOff>39976</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4592300" y="16797508"/>
          <a:ext cx="889000" cy="44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17357</xdr:rowOff>
    </xdr:from>
    <xdr:to>
      <xdr:col>81</xdr:col>
      <xdr:colOff>101600</xdr:colOff>
      <xdr:row>97</xdr:row>
      <xdr:rowOff>118957</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5430500" y="1664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135484</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5214111" y="16423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166858</xdr:rowOff>
    </xdr:from>
    <xdr:to>
      <xdr:col>76</xdr:col>
      <xdr:colOff>114300</xdr:colOff>
      <xdr:row>98</xdr:row>
      <xdr:rowOff>43121</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flipV="1">
          <a:off x="13703300" y="16797508"/>
          <a:ext cx="889000" cy="47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16069</xdr:rowOff>
    </xdr:from>
    <xdr:to>
      <xdr:col>76</xdr:col>
      <xdr:colOff>165100</xdr:colOff>
      <xdr:row>97</xdr:row>
      <xdr:rowOff>117669</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4541500" y="16646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134196</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325111" y="16421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43121</xdr:rowOff>
    </xdr:from>
    <xdr:to>
      <xdr:col>71</xdr:col>
      <xdr:colOff>177800</xdr:colOff>
      <xdr:row>98</xdr:row>
      <xdr:rowOff>91694</xdr:rowOff>
    </xdr:to>
    <xdr:cxnSp macro="">
      <xdr:nvCxnSpPr>
        <xdr:cNvPr id="697" name="直線コネクタ 696">
          <a:extLst>
            <a:ext uri="{FF2B5EF4-FFF2-40B4-BE49-F238E27FC236}">
              <a16:creationId xmlns:a16="http://schemas.microsoft.com/office/drawing/2014/main" id="{00000000-0008-0000-0600-0000B9020000}"/>
            </a:ext>
          </a:extLst>
        </xdr:cNvPr>
        <xdr:cNvCxnSpPr/>
      </xdr:nvCxnSpPr>
      <xdr:spPr>
        <a:xfrm flipV="1">
          <a:off x="12814300" y="16845221"/>
          <a:ext cx="889000" cy="48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145473</xdr:rowOff>
    </xdr:from>
    <xdr:to>
      <xdr:col>72</xdr:col>
      <xdr:colOff>38100</xdr:colOff>
      <xdr:row>97</xdr:row>
      <xdr:rowOff>75623</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3652500" y="1660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92150</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3436111" y="1637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120630</xdr:rowOff>
    </xdr:from>
    <xdr:to>
      <xdr:col>67</xdr:col>
      <xdr:colOff>101600</xdr:colOff>
      <xdr:row>98</xdr:row>
      <xdr:rowOff>50780</xdr:rowOff>
    </xdr:to>
    <xdr:sp macro="" textlink="">
      <xdr:nvSpPr>
        <xdr:cNvPr id="700" name="フローチャート: 判断 699">
          <a:extLst>
            <a:ext uri="{FF2B5EF4-FFF2-40B4-BE49-F238E27FC236}">
              <a16:creationId xmlns:a16="http://schemas.microsoft.com/office/drawing/2014/main" id="{00000000-0008-0000-0600-0000BC020000}"/>
            </a:ext>
          </a:extLst>
        </xdr:cNvPr>
        <xdr:cNvSpPr/>
      </xdr:nvSpPr>
      <xdr:spPr>
        <a:xfrm>
          <a:off x="12763500" y="1675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67307</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547111" y="16526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41360</xdr:rowOff>
    </xdr:from>
    <xdr:to>
      <xdr:col>85</xdr:col>
      <xdr:colOff>177800</xdr:colOff>
      <xdr:row>97</xdr:row>
      <xdr:rowOff>142960</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6268700" y="16672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19787</xdr:rowOff>
    </xdr:from>
    <xdr:ext cx="534377" cy="259045"/>
    <xdr:sp macro="" textlink="">
      <xdr:nvSpPr>
        <xdr:cNvPr id="708" name="積立金該当値テキスト">
          <a:extLst>
            <a:ext uri="{FF2B5EF4-FFF2-40B4-BE49-F238E27FC236}">
              <a16:creationId xmlns:a16="http://schemas.microsoft.com/office/drawing/2014/main" id="{00000000-0008-0000-0600-0000C4020000}"/>
            </a:ext>
          </a:extLst>
        </xdr:cNvPr>
        <xdr:cNvSpPr txBox="1"/>
      </xdr:nvSpPr>
      <xdr:spPr>
        <a:xfrm>
          <a:off x="16370300" y="16650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160626</xdr:rowOff>
    </xdr:from>
    <xdr:to>
      <xdr:col>81</xdr:col>
      <xdr:colOff>101600</xdr:colOff>
      <xdr:row>98</xdr:row>
      <xdr:rowOff>90776</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5430500" y="16791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81903</xdr:rowOff>
    </xdr:from>
    <xdr:ext cx="534377"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5214111" y="16884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116058</xdr:rowOff>
    </xdr:from>
    <xdr:to>
      <xdr:col>76</xdr:col>
      <xdr:colOff>165100</xdr:colOff>
      <xdr:row>98</xdr:row>
      <xdr:rowOff>46208</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4541500" y="1674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37335</xdr:rowOff>
    </xdr:from>
    <xdr:ext cx="534377"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4325111" y="16839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163771</xdr:rowOff>
    </xdr:from>
    <xdr:to>
      <xdr:col>72</xdr:col>
      <xdr:colOff>38100</xdr:colOff>
      <xdr:row>98</xdr:row>
      <xdr:rowOff>93921</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3652500" y="16794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85048</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3436111" y="16887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40894</xdr:rowOff>
    </xdr:from>
    <xdr:to>
      <xdr:col>67</xdr:col>
      <xdr:colOff>101600</xdr:colOff>
      <xdr:row>98</xdr:row>
      <xdr:rowOff>142494</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2763500" y="16842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133621</xdr:rowOff>
    </xdr:from>
    <xdr:ext cx="469744"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2579428" y="16935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投資及び出資金グラフ枠">
          <a:extLst>
            <a:ext uri="{FF2B5EF4-FFF2-40B4-BE49-F238E27FC236}">
              <a16:creationId xmlns:a16="http://schemas.microsoft.com/office/drawing/2014/main" id="{00000000-0008-0000-06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128041</xdr:rowOff>
    </xdr:from>
    <xdr:to>
      <xdr:col>116</xdr:col>
      <xdr:colOff>62864</xdr:colOff>
      <xdr:row>38</xdr:row>
      <xdr:rowOff>25400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flipV="1">
          <a:off x="22159595" y="5271541"/>
          <a:ext cx="1269" cy="12689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37" name="投資及び出資金最小値テキスト">
          <a:extLst>
            <a:ext uri="{FF2B5EF4-FFF2-40B4-BE49-F238E27FC236}">
              <a16:creationId xmlns:a16="http://schemas.microsoft.com/office/drawing/2014/main" id="{00000000-0008-0000-0600-0000E1020000}"/>
            </a:ext>
          </a:extLst>
        </xdr:cNvPr>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74718</xdr:rowOff>
    </xdr:from>
    <xdr:ext cx="534377" cy="259045"/>
    <xdr:sp macro="" textlink="">
      <xdr:nvSpPr>
        <xdr:cNvPr id="739" name="投資及び出資金最大値テキスト">
          <a:extLst>
            <a:ext uri="{FF2B5EF4-FFF2-40B4-BE49-F238E27FC236}">
              <a16:creationId xmlns:a16="http://schemas.microsoft.com/office/drawing/2014/main" id="{00000000-0008-0000-0600-0000E3020000}"/>
            </a:ext>
          </a:extLst>
        </xdr:cNvPr>
        <xdr:cNvSpPr txBox="1"/>
      </xdr:nvSpPr>
      <xdr:spPr>
        <a:xfrm>
          <a:off x="22212300" y="504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128041</xdr:rowOff>
    </xdr:from>
    <xdr:to>
      <xdr:col>116</xdr:col>
      <xdr:colOff>152400</xdr:colOff>
      <xdr:row>30</xdr:row>
      <xdr:rowOff>128041</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2072600" y="5271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73144</xdr:rowOff>
    </xdr:from>
    <xdr:ext cx="469744" cy="259045"/>
    <xdr:sp macro="" textlink="">
      <xdr:nvSpPr>
        <xdr:cNvPr id="742" name="投資及び出資金平均値テキスト">
          <a:extLst>
            <a:ext uri="{FF2B5EF4-FFF2-40B4-BE49-F238E27FC236}">
              <a16:creationId xmlns:a16="http://schemas.microsoft.com/office/drawing/2014/main" id="{00000000-0008-0000-0600-0000E6020000}"/>
            </a:ext>
          </a:extLst>
        </xdr:cNvPr>
        <xdr:cNvSpPr txBox="1"/>
      </xdr:nvSpPr>
      <xdr:spPr>
        <a:xfrm>
          <a:off x="22212300" y="60738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50267</xdr:rowOff>
    </xdr:from>
    <xdr:to>
      <xdr:col>116</xdr:col>
      <xdr:colOff>114300</xdr:colOff>
      <xdr:row>36</xdr:row>
      <xdr:rowOff>151867</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2110700" y="622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16091</xdr:rowOff>
    </xdr:from>
    <xdr:to>
      <xdr:col>112</xdr:col>
      <xdr:colOff>38100</xdr:colOff>
      <xdr:row>36</xdr:row>
      <xdr:rowOff>117691</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1272500" y="618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134218</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088428" y="5963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41923</xdr:rowOff>
    </xdr:from>
    <xdr:to>
      <xdr:col>107</xdr:col>
      <xdr:colOff>101600</xdr:colOff>
      <xdr:row>36</xdr:row>
      <xdr:rowOff>143523</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0383500" y="6214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160050</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199428" y="5989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15691</xdr:rowOff>
    </xdr:from>
    <xdr:to>
      <xdr:col>102</xdr:col>
      <xdr:colOff>165100</xdr:colOff>
      <xdr:row>36</xdr:row>
      <xdr:rowOff>117291</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9494500" y="6187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133818</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310428" y="5963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74098</xdr:rowOff>
    </xdr:from>
    <xdr:to>
      <xdr:col>98</xdr:col>
      <xdr:colOff>38100</xdr:colOff>
      <xdr:row>38</xdr:row>
      <xdr:rowOff>4248</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8605500" y="6417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20775</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421428" y="6192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60977</xdr:rowOff>
    </xdr:from>
    <xdr:ext cx="249299" cy="259045"/>
    <xdr:sp macro="" textlink="">
      <xdr:nvSpPr>
        <xdr:cNvPr id="761" name="投資及び出資金該当値テキスト">
          <a:extLst>
            <a:ext uri="{FF2B5EF4-FFF2-40B4-BE49-F238E27FC236}">
              <a16:creationId xmlns:a16="http://schemas.microsoft.com/office/drawing/2014/main" id="{00000000-0008-0000-0600-0000F9020000}"/>
            </a:ext>
          </a:extLst>
        </xdr:cNvPr>
        <xdr:cNvSpPr txBox="1"/>
      </xdr:nvSpPr>
      <xdr:spPr>
        <a:xfrm>
          <a:off x="22212300" y="6404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貸付金グラフ枠">
          <a:extLst>
            <a:ext uri="{FF2B5EF4-FFF2-40B4-BE49-F238E27FC236}">
              <a16:creationId xmlns:a16="http://schemas.microsoft.com/office/drawing/2014/main" id="{00000000-0008-0000-0600-000016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52</xdr:row>
      <xdr:rowOff>108610</xdr:rowOff>
    </xdr:from>
    <xdr:to>
      <xdr:col>116</xdr:col>
      <xdr:colOff>62864</xdr:colOff>
      <xdr:row>58</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2159595" y="9024010"/>
          <a:ext cx="1269" cy="1059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2" name="貸付金最小値テキスト">
          <a:extLst>
            <a:ext uri="{FF2B5EF4-FFF2-40B4-BE49-F238E27FC236}">
              <a16:creationId xmlns:a16="http://schemas.microsoft.com/office/drawing/2014/main" id="{00000000-0008-0000-0600-000018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51</xdr:row>
      <xdr:rowOff>55287</xdr:rowOff>
    </xdr:from>
    <xdr:ext cx="534377" cy="259045"/>
    <xdr:sp macro="" textlink="">
      <xdr:nvSpPr>
        <xdr:cNvPr id="794" name="貸付金最大値テキスト">
          <a:extLst>
            <a:ext uri="{FF2B5EF4-FFF2-40B4-BE49-F238E27FC236}">
              <a16:creationId xmlns:a16="http://schemas.microsoft.com/office/drawing/2014/main" id="{00000000-0008-0000-0600-00001A030000}"/>
            </a:ext>
          </a:extLst>
        </xdr:cNvPr>
        <xdr:cNvSpPr txBox="1"/>
      </xdr:nvSpPr>
      <xdr:spPr>
        <a:xfrm>
          <a:off x="22212300" y="8799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52</xdr:row>
      <xdr:rowOff>108610</xdr:rowOff>
    </xdr:from>
    <xdr:to>
      <xdr:col>116</xdr:col>
      <xdr:colOff>152400</xdr:colOff>
      <xdr:row>52</xdr:row>
      <xdr:rowOff>108610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2072600" y="9024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132065</xdr:rowOff>
    </xdr:from>
    <xdr:to>
      <xdr:col>116</xdr:col>
      <xdr:colOff>63500</xdr:colOff>
      <xdr:row>58</xdr:row>
      <xdr:rowOff>133299</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1323300" y="10076165"/>
          <a:ext cx="838200" cy="1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131299</xdr:rowOff>
    </xdr:from>
    <xdr:ext cx="469744" cy="259045"/>
    <xdr:sp macro="" textlink="">
      <xdr:nvSpPr>
        <xdr:cNvPr id="797" name="貸付金平均値テキスト">
          <a:extLst>
            <a:ext uri="{FF2B5EF4-FFF2-40B4-BE49-F238E27FC236}">
              <a16:creationId xmlns:a16="http://schemas.microsoft.com/office/drawing/2014/main" id="{00000000-0008-0000-0600-00001D030000}"/>
            </a:ext>
          </a:extLst>
        </xdr:cNvPr>
        <xdr:cNvSpPr txBox="1"/>
      </xdr:nvSpPr>
      <xdr:spPr>
        <a:xfrm>
          <a:off x="22212300" y="95610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108422</xdr:rowOff>
    </xdr:from>
    <xdr:to>
      <xdr:col>116</xdr:col>
      <xdr:colOff>114300</xdr:colOff>
      <xdr:row>57</xdr:row>
      <xdr:rowOff>38572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2110700" y="9709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131882</xdr:rowOff>
    </xdr:from>
    <xdr:to>
      <xdr:col>111</xdr:col>
      <xdr:colOff>177800</xdr:colOff>
      <xdr:row>58</xdr:row>
      <xdr:rowOff>132065</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0434300" y="10075982"/>
          <a:ext cx="8890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109062</xdr:rowOff>
    </xdr:from>
    <xdr:to>
      <xdr:col>112</xdr:col>
      <xdr:colOff>38100</xdr:colOff>
      <xdr:row>57</xdr:row>
      <xdr:rowOff>39212</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1272500" y="9710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55739</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088428" y="9485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129596</xdr:rowOff>
    </xdr:from>
    <xdr:to>
      <xdr:col>107</xdr:col>
      <xdr:colOff>50800</xdr:colOff>
      <xdr:row>58</xdr:row>
      <xdr:rowOff>131882</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19545300" y="10073696"/>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127305</xdr:rowOff>
    </xdr:from>
    <xdr:to>
      <xdr:col>107</xdr:col>
      <xdr:colOff>101600</xdr:colOff>
      <xdr:row>57</xdr:row>
      <xdr:rowOff>57455</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0383500" y="97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73982</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199428" y="9503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129596</xdr:rowOff>
    </xdr:from>
    <xdr:to>
      <xdr:col>102</xdr:col>
      <xdr:colOff>114300</xdr:colOff>
      <xdr:row>58</xdr:row>
      <xdr:rowOff>136316</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18656300" y="10073696"/>
          <a:ext cx="889000" cy="6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107462</xdr:rowOff>
    </xdr:from>
    <xdr:to>
      <xdr:col>102</xdr:col>
      <xdr:colOff>165100</xdr:colOff>
      <xdr:row>57</xdr:row>
      <xdr:rowOff>37612</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19494500" y="970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54139</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9310428" y="9483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133569</xdr:rowOff>
    </xdr:from>
    <xdr:to>
      <xdr:col>98</xdr:col>
      <xdr:colOff>38100</xdr:colOff>
      <xdr:row>58</xdr:row>
      <xdr:rowOff>63719</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8605500" y="9906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80246</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21428" y="9681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82499</xdr:rowOff>
    </xdr:from>
    <xdr:to>
      <xdr:col>116</xdr:col>
      <xdr:colOff>114300</xdr:colOff>
      <xdr:row>59</xdr:row>
      <xdr:rowOff>12649</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22110700" y="10026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168876</xdr:rowOff>
    </xdr:from>
    <xdr:ext cx="378565" cy="259045"/>
    <xdr:sp macro="" textlink="">
      <xdr:nvSpPr>
        <xdr:cNvPr id="816" name="貸付金該当値テキスト">
          <a:extLst>
            <a:ext uri="{FF2B5EF4-FFF2-40B4-BE49-F238E27FC236}">
              <a16:creationId xmlns:a16="http://schemas.microsoft.com/office/drawing/2014/main" id="{00000000-0008-0000-0600-000030030000}"/>
            </a:ext>
          </a:extLst>
        </xdr:cNvPr>
        <xdr:cNvSpPr txBox="1"/>
      </xdr:nvSpPr>
      <xdr:spPr>
        <a:xfrm>
          <a:off x="22212300" y="99415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81265</xdr:rowOff>
    </xdr:from>
    <xdr:to>
      <xdr:col>112</xdr:col>
      <xdr:colOff>38100</xdr:colOff>
      <xdr:row>59</xdr:row>
      <xdr:rowOff>11415</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1272500" y="10025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2542</xdr:rowOff>
    </xdr:from>
    <xdr:ext cx="378565"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134017" y="101180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81082</xdr:rowOff>
    </xdr:from>
    <xdr:to>
      <xdr:col>107</xdr:col>
      <xdr:colOff>101600</xdr:colOff>
      <xdr:row>59</xdr:row>
      <xdr:rowOff>11232</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0383500" y="10025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2359</xdr:rowOff>
    </xdr:from>
    <xdr:ext cx="378565"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245017" y="101179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78796</xdr:rowOff>
    </xdr:from>
    <xdr:to>
      <xdr:col>102</xdr:col>
      <xdr:colOff>165100</xdr:colOff>
      <xdr:row>59</xdr:row>
      <xdr:rowOff>8946</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19494500" y="10022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73</xdr:rowOff>
    </xdr:from>
    <xdr:ext cx="378565"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56017" y="101156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85516</xdr:rowOff>
    </xdr:from>
    <xdr:to>
      <xdr:col>98</xdr:col>
      <xdr:colOff>38100</xdr:colOff>
      <xdr:row>59</xdr:row>
      <xdr:rowOff>15666</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8605500" y="10029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59</xdr:row>
      <xdr:rowOff>6793</xdr:rowOff>
    </xdr:from>
    <xdr:ext cx="313932"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499333" y="101223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8" name="繰出金グラフ枠">
          <a:extLst>
            <a:ext uri="{FF2B5EF4-FFF2-40B4-BE49-F238E27FC236}">
              <a16:creationId xmlns:a16="http://schemas.microsoft.com/office/drawing/2014/main" id="{00000000-0008-0000-0600-000050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132804</xdr:rowOff>
    </xdr:from>
    <xdr:to>
      <xdr:col>116</xdr:col>
      <xdr:colOff>62864</xdr:colOff>
      <xdr:row>78</xdr:row>
      <xdr:rowOff>74244</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2159595" y="12134304"/>
          <a:ext cx="1269" cy="131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78071</xdr:rowOff>
    </xdr:from>
    <xdr:ext cx="534377" cy="259045"/>
    <xdr:sp macro="" textlink="">
      <xdr:nvSpPr>
        <xdr:cNvPr id="850" name="繰出金最小値テキスト">
          <a:extLst>
            <a:ext uri="{FF2B5EF4-FFF2-40B4-BE49-F238E27FC236}">
              <a16:creationId xmlns:a16="http://schemas.microsoft.com/office/drawing/2014/main" id="{00000000-0008-0000-0600-000052030000}"/>
            </a:ext>
          </a:extLst>
        </xdr:cNvPr>
        <xdr:cNvSpPr txBox="1"/>
      </xdr:nvSpPr>
      <xdr:spPr>
        <a:xfrm>
          <a:off x="22212300" y="1345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74244</xdr:rowOff>
    </xdr:from>
    <xdr:to>
      <xdr:col>116</xdr:col>
      <xdr:colOff>152400</xdr:colOff>
      <xdr:row>78</xdr:row>
      <xdr:rowOff>74244</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2072600" y="1344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79481</xdr:rowOff>
    </xdr:from>
    <xdr:ext cx="534377" cy="259045"/>
    <xdr:sp macro="" textlink="">
      <xdr:nvSpPr>
        <xdr:cNvPr id="852" name="繰出金最大値テキスト">
          <a:extLst>
            <a:ext uri="{FF2B5EF4-FFF2-40B4-BE49-F238E27FC236}">
              <a16:creationId xmlns:a16="http://schemas.microsoft.com/office/drawing/2014/main" id="{00000000-0008-0000-0600-000054030000}"/>
            </a:ext>
          </a:extLst>
        </xdr:cNvPr>
        <xdr:cNvSpPr txBox="1"/>
      </xdr:nvSpPr>
      <xdr:spPr>
        <a:xfrm>
          <a:off x="22212300" y="11909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132804</xdr:rowOff>
    </xdr:from>
    <xdr:to>
      <xdr:col>116</xdr:col>
      <xdr:colOff>152400</xdr:colOff>
      <xdr:row>70</xdr:row>
      <xdr:rowOff>132804</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22072600" y="12134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131508</xdr:rowOff>
    </xdr:from>
    <xdr:to>
      <xdr:col>116</xdr:col>
      <xdr:colOff>63500</xdr:colOff>
      <xdr:row>77</xdr:row>
      <xdr:rowOff>45517</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21323300" y="13161708"/>
          <a:ext cx="838200" cy="85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158031</xdr:rowOff>
    </xdr:from>
    <xdr:ext cx="534377" cy="259045"/>
    <xdr:sp macro="" textlink="">
      <xdr:nvSpPr>
        <xdr:cNvPr id="855" name="繰出金平均値テキスト">
          <a:extLst>
            <a:ext uri="{FF2B5EF4-FFF2-40B4-BE49-F238E27FC236}">
              <a16:creationId xmlns:a16="http://schemas.microsoft.com/office/drawing/2014/main" id="{00000000-0008-0000-0600-000057030000}"/>
            </a:ext>
          </a:extLst>
        </xdr:cNvPr>
        <xdr:cNvSpPr txBox="1"/>
      </xdr:nvSpPr>
      <xdr:spPr>
        <a:xfrm>
          <a:off x="22212300" y="12673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135154</xdr:rowOff>
    </xdr:from>
    <xdr:to>
      <xdr:col>116</xdr:col>
      <xdr:colOff>114300</xdr:colOff>
      <xdr:row>75</xdr:row>
      <xdr:rowOff>65304</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22110700" y="1282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5855</xdr:rowOff>
    </xdr:from>
    <xdr:to>
      <xdr:col>111</xdr:col>
      <xdr:colOff>177800</xdr:colOff>
      <xdr:row>77</xdr:row>
      <xdr:rowOff>45517</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0434300" y="13036055"/>
          <a:ext cx="889000" cy="211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161442</xdr:rowOff>
    </xdr:from>
    <xdr:to>
      <xdr:col>112</xdr:col>
      <xdr:colOff>38100</xdr:colOff>
      <xdr:row>75</xdr:row>
      <xdr:rowOff>91592</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21272500" y="12848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108119</xdr:rowOff>
    </xdr:from>
    <xdr:ext cx="534377"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056111" y="12623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5855</xdr:rowOff>
    </xdr:from>
    <xdr:to>
      <xdr:col>107</xdr:col>
      <xdr:colOff>50800</xdr:colOff>
      <xdr:row>77</xdr:row>
      <xdr:rowOff>78473</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19545300" y="13036055"/>
          <a:ext cx="889000" cy="244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59639</xdr:rowOff>
    </xdr:from>
    <xdr:to>
      <xdr:col>107</xdr:col>
      <xdr:colOff>101600</xdr:colOff>
      <xdr:row>75</xdr:row>
      <xdr:rowOff>161240</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0383500" y="1291838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6316</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0167111" y="12693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78473</xdr:rowOff>
    </xdr:from>
    <xdr:to>
      <xdr:col>102</xdr:col>
      <xdr:colOff>114300</xdr:colOff>
      <xdr:row>77</xdr:row>
      <xdr:rowOff>97219</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18656300" y="13280123"/>
          <a:ext cx="889000" cy="18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86843</xdr:rowOff>
    </xdr:from>
    <xdr:to>
      <xdr:col>102</xdr:col>
      <xdr:colOff>165100</xdr:colOff>
      <xdr:row>76</xdr:row>
      <xdr:rowOff>16993</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19494500" y="1294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33520</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278111" y="12720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152755</xdr:rowOff>
    </xdr:from>
    <xdr:to>
      <xdr:col>98</xdr:col>
      <xdr:colOff>38100</xdr:colOff>
      <xdr:row>78</xdr:row>
      <xdr:rowOff>82905</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18605500" y="13354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78</xdr:row>
      <xdr:rowOff>74032</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389111" y="13447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80708</xdr:rowOff>
    </xdr:from>
    <xdr:to>
      <xdr:col>116</xdr:col>
      <xdr:colOff>114300</xdr:colOff>
      <xdr:row>77</xdr:row>
      <xdr:rowOff>10858</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22110700" y="13110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59135</xdr:rowOff>
    </xdr:from>
    <xdr:ext cx="534377" cy="259045"/>
    <xdr:sp macro="" textlink="">
      <xdr:nvSpPr>
        <xdr:cNvPr id="874" name="繰出金該当値テキスト">
          <a:extLst>
            <a:ext uri="{FF2B5EF4-FFF2-40B4-BE49-F238E27FC236}">
              <a16:creationId xmlns:a16="http://schemas.microsoft.com/office/drawing/2014/main" id="{00000000-0008-0000-0600-00006A030000}"/>
            </a:ext>
          </a:extLst>
        </xdr:cNvPr>
        <xdr:cNvSpPr txBox="1"/>
      </xdr:nvSpPr>
      <xdr:spPr>
        <a:xfrm>
          <a:off x="22212300" y="13089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166167</xdr:rowOff>
    </xdr:from>
    <xdr:to>
      <xdr:col>112</xdr:col>
      <xdr:colOff>38100</xdr:colOff>
      <xdr:row>77</xdr:row>
      <xdr:rowOff>96317</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21272500" y="1319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87444</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1056111" y="13289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126505</xdr:rowOff>
    </xdr:from>
    <xdr:to>
      <xdr:col>107</xdr:col>
      <xdr:colOff>101600</xdr:colOff>
      <xdr:row>76</xdr:row>
      <xdr:rowOff>56654</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0383500" y="1298525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47782</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0167111" y="13077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27673</xdr:rowOff>
    </xdr:from>
    <xdr:to>
      <xdr:col>102</xdr:col>
      <xdr:colOff>165100</xdr:colOff>
      <xdr:row>77</xdr:row>
      <xdr:rowOff>129273</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19494500" y="13229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120400</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9278111" y="13322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46419</xdr:rowOff>
    </xdr:from>
    <xdr:to>
      <xdr:col>98</xdr:col>
      <xdr:colOff>38100</xdr:colOff>
      <xdr:row>77</xdr:row>
      <xdr:rowOff>148019</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18605500" y="13248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164546</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8389111" y="13023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7" name="前年度繰上充用金グラフ枠">
          <a:extLst>
            <a:ext uri="{FF2B5EF4-FFF2-40B4-BE49-F238E27FC236}">
              <a16:creationId xmlns:a16="http://schemas.microsoft.com/office/drawing/2014/main" id="{00000000-0008-0000-0600-000081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9" name="前年度繰上充用金最小値テキスト">
          <a:extLst>
            <a:ext uri="{FF2B5EF4-FFF2-40B4-BE49-F238E27FC236}">
              <a16:creationId xmlns:a16="http://schemas.microsoft.com/office/drawing/2014/main" id="{00000000-0008-0000-0600-000083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1" name="前年度繰上充用金最大値テキスト">
          <a:extLst>
            <a:ext uri="{FF2B5EF4-FFF2-40B4-BE49-F238E27FC236}">
              <a16:creationId xmlns:a16="http://schemas.microsoft.com/office/drawing/2014/main" id="{00000000-0008-0000-0600-000085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4" name="前年度繰上充用金平均値テキスト">
          <a:extLst>
            <a:ext uri="{FF2B5EF4-FFF2-40B4-BE49-F238E27FC236}">
              <a16:creationId xmlns:a16="http://schemas.microsoft.com/office/drawing/2014/main" id="{00000000-0008-0000-0600-000088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3" name="前年度繰上充用金該当値テキスト">
          <a:extLst>
            <a:ext uri="{FF2B5EF4-FFF2-40B4-BE49-F238E27FC236}">
              <a16:creationId xmlns:a16="http://schemas.microsoft.com/office/drawing/2014/main" id="{00000000-0008-0000-0600-00009B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2" name="正方形/長方形 931">
          <a:extLst>
            <a:ext uri="{FF2B5EF4-FFF2-40B4-BE49-F238E27FC236}">
              <a16:creationId xmlns:a16="http://schemas.microsoft.com/office/drawing/2014/main" id="{00000000-0008-0000-0600-0000A4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歳出決算総額は、住民一人当たり</a:t>
          </a:r>
          <a:r>
            <a:rPr kumimoji="1" lang="en-US" altLang="ja-JP" sz="1300">
              <a:latin typeface="ＭＳ Ｐゴシック" panose="020B0600070205080204" pitchFamily="50" charset="-128"/>
              <a:ea typeface="ＭＳ Ｐゴシック" panose="020B0600070205080204" pitchFamily="50" charset="-128"/>
            </a:rPr>
            <a:t>575,194</a:t>
          </a:r>
          <a:r>
            <a:rPr kumimoji="1" lang="ja-JP" altLang="en-US" sz="1300">
              <a:latin typeface="ＭＳ Ｐゴシック" panose="020B0600070205080204" pitchFamily="50" charset="-128"/>
              <a:ea typeface="ＭＳ Ｐゴシック" panose="020B0600070205080204" pitchFamily="50" charset="-128"/>
            </a:rPr>
            <a:t>円となっており、前年度</a:t>
          </a:r>
          <a:r>
            <a:rPr kumimoji="1" lang="en-US" altLang="ja-JP" sz="1300">
              <a:latin typeface="ＭＳ Ｐゴシック" panose="020B0600070205080204" pitchFamily="50" charset="-128"/>
              <a:ea typeface="ＭＳ Ｐゴシック" panose="020B0600070205080204" pitchFamily="50" charset="-128"/>
            </a:rPr>
            <a:t>506,985</a:t>
          </a:r>
          <a:r>
            <a:rPr kumimoji="1" lang="ja-JP" altLang="en-US" sz="1300">
              <a:latin typeface="ＭＳ Ｐゴシック" panose="020B0600070205080204" pitchFamily="50" charset="-128"/>
              <a:ea typeface="ＭＳ Ｐゴシック" panose="020B0600070205080204" pitchFamily="50" charset="-128"/>
            </a:rPr>
            <a:t>円より</a:t>
          </a:r>
          <a:r>
            <a:rPr kumimoji="1" lang="en-US" altLang="ja-JP" sz="1300">
              <a:latin typeface="ＭＳ Ｐゴシック" panose="020B0600070205080204" pitchFamily="50" charset="-128"/>
              <a:ea typeface="ＭＳ Ｐゴシック" panose="020B0600070205080204" pitchFamily="50" charset="-128"/>
            </a:rPr>
            <a:t>68,209</a:t>
          </a:r>
          <a:r>
            <a:rPr kumimoji="1" lang="ja-JP" altLang="en-US" sz="1300">
              <a:latin typeface="ＭＳ Ｐゴシック" panose="020B0600070205080204" pitchFamily="50" charset="-128"/>
              <a:ea typeface="ＭＳ Ｐゴシック" panose="020B0600070205080204" pitchFamily="50" charset="-128"/>
            </a:rPr>
            <a:t>円増加している。主に扶助費の増加が大きく、施設型・地域型保育給付事業及び障害福祉サービス費等給付事業の増が影響していると考えられ、前年度より</a:t>
          </a:r>
          <a:r>
            <a:rPr kumimoji="1" lang="en-US" altLang="ja-JP" sz="1300">
              <a:latin typeface="ＭＳ Ｐゴシック" panose="020B0600070205080204" pitchFamily="50" charset="-128"/>
              <a:ea typeface="ＭＳ Ｐゴシック" panose="020B0600070205080204" pitchFamily="50" charset="-128"/>
            </a:rPr>
            <a:t>24,519</a:t>
          </a:r>
          <a:r>
            <a:rPr kumimoji="1" lang="ja-JP" altLang="en-US" sz="1300">
              <a:latin typeface="ＭＳ Ｐゴシック" panose="020B0600070205080204" pitchFamily="50" charset="-128"/>
              <a:ea typeface="ＭＳ Ｐゴシック" panose="020B0600070205080204" pitchFamily="50" charset="-128"/>
            </a:rPr>
            <a:t>円増となっている。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その他、普通建設事業費については、防災行線無線強化更新事業や糸満市スポーツ観光交流拠点施設整備事業（単独分）の増が大きく、前年度より</a:t>
          </a:r>
          <a:r>
            <a:rPr kumimoji="1" lang="en-US" altLang="ja-JP" sz="1300">
              <a:latin typeface="ＭＳ Ｐゴシック" panose="020B0600070205080204" pitchFamily="50" charset="-128"/>
              <a:ea typeface="ＭＳ Ｐゴシック" panose="020B0600070205080204" pitchFamily="50" charset="-128"/>
            </a:rPr>
            <a:t>18,714</a:t>
          </a:r>
          <a:r>
            <a:rPr kumimoji="1" lang="ja-JP" altLang="en-US" sz="1300">
              <a:latin typeface="ＭＳ Ｐゴシック" panose="020B0600070205080204" pitchFamily="50" charset="-128"/>
              <a:ea typeface="ＭＳ Ｐゴシック" panose="020B0600070205080204" pitchFamily="50" charset="-128"/>
            </a:rPr>
            <a:t>円増となっている。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においては、新型コロナウイルス関連事業等の影響をほとんど受けておらず、落ち着きを見せているが、高齢化や障害福祉サービスの多様化等、扶助費が高止まり傾向にあることから財政を圧迫する要因となることと、今後の人口推計では労働者人口の割合は減少することが見込まれており、更なる悪化が懸念され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沖縄県糸満市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62,250
60,890
46.60
36,852,387
35,805,845
701,704
14,102,733
17,845,596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9.2
22.0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101981</xdr:rowOff>
    </xdr:from>
    <xdr:to>
      <xdr:col>24</xdr:col>
      <xdr:colOff>62865</xdr:colOff>
      <xdr:row>38</xdr:row>
      <xdr:rowOff>59690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16931"/>
          <a:ext cx="1270" cy="1157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63517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7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59690</xdr:rowOff>
    </xdr:from>
    <xdr:to>
      <xdr:col>24</xdr:col>
      <xdr:colOff>152400</xdr:colOff>
      <xdr:row>38</xdr:row>
      <xdr:rowOff>59690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48658</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92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101981</xdr:rowOff>
    </xdr:from>
    <xdr:to>
      <xdr:col>24</xdr:col>
      <xdr:colOff>152400</xdr:colOff>
      <xdr:row>31</xdr:row>
      <xdr:rowOff>101981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16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169418</xdr:rowOff>
    </xdr:from>
    <xdr:to>
      <xdr:col>24</xdr:col>
      <xdr:colOff>63500</xdr:colOff>
      <xdr:row>35</xdr:row>
      <xdr:rowOff>12065</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5998718"/>
          <a:ext cx="838200" cy="1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65041</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657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86614</xdr:rowOff>
    </xdr:from>
    <xdr:to>
      <xdr:col>24</xdr:col>
      <xdr:colOff>114300</xdr:colOff>
      <xdr:row>36</xdr:row>
      <xdr:rowOff>16764</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8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169418</xdr:rowOff>
    </xdr:from>
    <xdr:to>
      <xdr:col>19</xdr:col>
      <xdr:colOff>177800</xdr:colOff>
      <xdr:row>35</xdr:row>
      <xdr:rowOff>19304</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5998718"/>
          <a:ext cx="889000" cy="21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116713</xdr:rowOff>
    </xdr:from>
    <xdr:to>
      <xdr:col>20</xdr:col>
      <xdr:colOff>38100</xdr:colOff>
      <xdr:row>36</xdr:row>
      <xdr:rowOff>46863</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1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37990</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10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1016</xdr:rowOff>
    </xdr:from>
    <xdr:to>
      <xdr:col>15</xdr:col>
      <xdr:colOff>50800</xdr:colOff>
      <xdr:row>35</xdr:row>
      <xdr:rowOff>19304</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00176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148336</xdr:rowOff>
    </xdr:from>
    <xdr:to>
      <xdr:col>15</xdr:col>
      <xdr:colOff>101600</xdr:colOff>
      <xdr:row>36</xdr:row>
      <xdr:rowOff>78486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4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69613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41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1016</xdr:rowOff>
    </xdr:from>
    <xdr:to>
      <xdr:col>10</xdr:col>
      <xdr:colOff>114300</xdr:colOff>
      <xdr:row>35</xdr:row>
      <xdr:rowOff>47498</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001766"/>
          <a:ext cx="889000" cy="46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168148</xdr:rowOff>
    </xdr:from>
    <xdr:to>
      <xdr:col>10</xdr:col>
      <xdr:colOff>165100</xdr:colOff>
      <xdr:row>36</xdr:row>
      <xdr:rowOff>98298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6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89425</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261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35941</xdr:rowOff>
    </xdr:from>
    <xdr:to>
      <xdr:col>6</xdr:col>
      <xdr:colOff>38100</xdr:colOff>
      <xdr:row>36</xdr:row>
      <xdr:rowOff>137541</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208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128668</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300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132715</xdr:rowOff>
    </xdr:from>
    <xdr:to>
      <xdr:col>24</xdr:col>
      <xdr:colOff>114300</xdr:colOff>
      <xdr:row>35</xdr:row>
      <xdr:rowOff>62865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962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155592</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813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118618</xdr:rowOff>
    </xdr:from>
    <xdr:to>
      <xdr:col>20</xdr:col>
      <xdr:colOff>38100</xdr:colOff>
      <xdr:row>35</xdr:row>
      <xdr:rowOff>48768</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947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65295</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723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139954</xdr:rowOff>
    </xdr:from>
    <xdr:to>
      <xdr:col>15</xdr:col>
      <xdr:colOff>101600</xdr:colOff>
      <xdr:row>35</xdr:row>
      <xdr:rowOff>70104</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969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86631</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744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121666</xdr:rowOff>
    </xdr:from>
    <xdr:to>
      <xdr:col>10</xdr:col>
      <xdr:colOff>165100</xdr:colOff>
      <xdr:row>35</xdr:row>
      <xdr:rowOff>51816</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950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68343</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726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168148</xdr:rowOff>
    </xdr:from>
    <xdr:to>
      <xdr:col>6</xdr:col>
      <xdr:colOff>38100</xdr:colOff>
      <xdr:row>35</xdr:row>
      <xdr:rowOff>98298</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997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114825</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772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6728</xdr:rowOff>
    </xdr:from>
    <xdr:to>
      <xdr:col>24</xdr:col>
      <xdr:colOff>62865</xdr:colOff>
      <xdr:row>57</xdr:row>
      <xdr:rowOff>140724</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750678"/>
          <a:ext cx="1270" cy="1162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144551</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17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140724</xdr:rowOff>
    </xdr:from>
    <xdr:to>
      <xdr:col>24</xdr:col>
      <xdr:colOff>152400</xdr:colOff>
      <xdr:row>57</xdr:row>
      <xdr:rowOff>140724</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13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124855</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525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291,584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6728</xdr:rowOff>
    </xdr:from>
    <xdr:to>
      <xdr:col>24</xdr:col>
      <xdr:colOff>152400</xdr:colOff>
      <xdr:row>51</xdr:row>
      <xdr:rowOff>6728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750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149337</xdr:rowOff>
    </xdr:from>
    <xdr:to>
      <xdr:col>24</xdr:col>
      <xdr:colOff>63500</xdr:colOff>
      <xdr:row>57</xdr:row>
      <xdr:rowOff>85467</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750537"/>
          <a:ext cx="838200" cy="107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5254</xdr:rowOff>
    </xdr:from>
    <xdr:ext cx="534377"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4350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153827</xdr:rowOff>
    </xdr:from>
    <xdr:to>
      <xdr:col>24</xdr:col>
      <xdr:colOff>114300</xdr:colOff>
      <xdr:row>56</xdr:row>
      <xdr:rowOff>83977</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583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49719</xdr:rowOff>
    </xdr:from>
    <xdr:to>
      <xdr:col>19</xdr:col>
      <xdr:colOff>177800</xdr:colOff>
      <xdr:row>57</xdr:row>
      <xdr:rowOff>85467</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2908300" y="9822369"/>
          <a:ext cx="889000" cy="35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139919</xdr:rowOff>
    </xdr:from>
    <xdr:to>
      <xdr:col>20</xdr:col>
      <xdr:colOff>38100</xdr:colOff>
      <xdr:row>56</xdr:row>
      <xdr:rowOff>70069</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56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86596</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344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110188</xdr:rowOff>
    </xdr:from>
    <xdr:to>
      <xdr:col>15</xdr:col>
      <xdr:colOff>50800</xdr:colOff>
      <xdr:row>57</xdr:row>
      <xdr:rowOff>49719</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9711388"/>
          <a:ext cx="889000" cy="110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6622</xdr:rowOff>
    </xdr:from>
    <xdr:to>
      <xdr:col>15</xdr:col>
      <xdr:colOff>101600</xdr:colOff>
      <xdr:row>56</xdr:row>
      <xdr:rowOff>108222</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60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124749</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41111" y="9383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97327</xdr:rowOff>
    </xdr:from>
    <xdr:to>
      <xdr:col>10</xdr:col>
      <xdr:colOff>114300</xdr:colOff>
      <xdr:row>56</xdr:row>
      <xdr:rowOff>110188</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9355627"/>
          <a:ext cx="889000" cy="355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2210</xdr:rowOff>
    </xdr:from>
    <xdr:to>
      <xdr:col>10</xdr:col>
      <xdr:colOff>165100</xdr:colOff>
      <xdr:row>56</xdr:row>
      <xdr:rowOff>103810</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60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120337</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52111" y="9378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58148</xdr:rowOff>
    </xdr:from>
    <xdr:to>
      <xdr:col>6</xdr:col>
      <xdr:colOff>38100</xdr:colOff>
      <xdr:row>54</xdr:row>
      <xdr:rowOff>159748</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316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150875</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9409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98537</xdr:rowOff>
    </xdr:from>
    <xdr:to>
      <xdr:col>24</xdr:col>
      <xdr:colOff>114300</xdr:colOff>
      <xdr:row>57</xdr:row>
      <xdr:rowOff>28687</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699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76964</xdr:rowOff>
    </xdr:from>
    <xdr:ext cx="534377"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678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34667</xdr:rowOff>
    </xdr:from>
    <xdr:to>
      <xdr:col>20</xdr:col>
      <xdr:colOff>38100</xdr:colOff>
      <xdr:row>57</xdr:row>
      <xdr:rowOff>136267</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807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127394</xdr:rowOff>
    </xdr:from>
    <xdr:ext cx="534377"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30111" y="9900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170369</xdr:rowOff>
    </xdr:from>
    <xdr:to>
      <xdr:col>15</xdr:col>
      <xdr:colOff>101600</xdr:colOff>
      <xdr:row>57</xdr:row>
      <xdr:rowOff>100519</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771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91646</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41111" y="9864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59388</xdr:rowOff>
    </xdr:from>
    <xdr:to>
      <xdr:col>10</xdr:col>
      <xdr:colOff>165100</xdr:colOff>
      <xdr:row>56</xdr:row>
      <xdr:rowOff>160988</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66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152115</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52111" y="9753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46527</xdr:rowOff>
    </xdr:from>
    <xdr:to>
      <xdr:col>6</xdr:col>
      <xdr:colOff>38100</xdr:colOff>
      <xdr:row>54</xdr:row>
      <xdr:rowOff>148127</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304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164654</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9080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31061</xdr:rowOff>
    </xdr:from>
    <xdr:to>
      <xdr:col>24</xdr:col>
      <xdr:colOff>62865</xdr:colOff>
      <xdr:row>78</xdr:row>
      <xdr:rowOff>45070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032561"/>
          <a:ext cx="1270" cy="1385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48897</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21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170,693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45070</xdr:rowOff>
    </xdr:from>
    <xdr:to>
      <xdr:col>24</xdr:col>
      <xdr:colOff>152400</xdr:colOff>
      <xdr:row>78</xdr:row>
      <xdr:rowOff>45070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18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149188</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807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297,980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31061</xdr:rowOff>
    </xdr:from>
    <xdr:to>
      <xdr:col>24</xdr:col>
      <xdr:colOff>152400</xdr:colOff>
      <xdr:row>70</xdr:row>
      <xdr:rowOff>31061</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032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70</xdr:row>
      <xdr:rowOff>31061</xdr:rowOff>
    </xdr:from>
    <xdr:to>
      <xdr:col>24</xdr:col>
      <xdr:colOff>63500</xdr:colOff>
      <xdr:row>72</xdr:row>
      <xdr:rowOff>41946</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032561"/>
          <a:ext cx="838200" cy="353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18886</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8776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213,700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40459</xdr:rowOff>
    </xdr:from>
    <xdr:to>
      <xdr:col>24</xdr:col>
      <xdr:colOff>114300</xdr:colOff>
      <xdr:row>75</xdr:row>
      <xdr:rowOff>142059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899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72</xdr:row>
      <xdr:rowOff>41946</xdr:rowOff>
    </xdr:from>
    <xdr:to>
      <xdr:col>19</xdr:col>
      <xdr:colOff>177800</xdr:colOff>
      <xdr:row>72</xdr:row>
      <xdr:rowOff>70968</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2386346"/>
          <a:ext cx="889000" cy="29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145985</xdr:rowOff>
    </xdr:from>
    <xdr:to>
      <xdr:col>20</xdr:col>
      <xdr:colOff>38100</xdr:colOff>
      <xdr:row>76</xdr:row>
      <xdr:rowOff>76135</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04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67262</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097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72</xdr:row>
      <xdr:rowOff>63815</xdr:rowOff>
    </xdr:from>
    <xdr:to>
      <xdr:col>15</xdr:col>
      <xdr:colOff>50800</xdr:colOff>
      <xdr:row>72</xdr:row>
      <xdr:rowOff>70968</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2408215"/>
          <a:ext cx="889000" cy="7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116343</xdr:rowOff>
    </xdr:from>
    <xdr:to>
      <xdr:col>15</xdr:col>
      <xdr:colOff>101600</xdr:colOff>
      <xdr:row>77</xdr:row>
      <xdr:rowOff>46493</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4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37620</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239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72</xdr:row>
      <xdr:rowOff>63815</xdr:rowOff>
    </xdr:from>
    <xdr:to>
      <xdr:col>10</xdr:col>
      <xdr:colOff>114300</xdr:colOff>
      <xdr:row>74</xdr:row>
      <xdr:rowOff>81015</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2408215"/>
          <a:ext cx="889000" cy="360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167931</xdr:rowOff>
    </xdr:from>
    <xdr:to>
      <xdr:col>10</xdr:col>
      <xdr:colOff>165100</xdr:colOff>
      <xdr:row>76</xdr:row>
      <xdr:rowOff>98081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026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89208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119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105130</xdr:rowOff>
    </xdr:from>
    <xdr:to>
      <xdr:col>6</xdr:col>
      <xdr:colOff>38100</xdr:colOff>
      <xdr:row>79</xdr:row>
      <xdr:rowOff>35280</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478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26407</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570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69</xdr:row>
      <xdr:rowOff>151711</xdr:rowOff>
    </xdr:from>
    <xdr:to>
      <xdr:col>24</xdr:col>
      <xdr:colOff>114300</xdr:colOff>
      <xdr:row>70</xdr:row>
      <xdr:rowOff>81861</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1981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69</xdr:row>
      <xdr:rowOff>104738</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1934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297,980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71</xdr:row>
      <xdr:rowOff>162596</xdr:rowOff>
    </xdr:from>
    <xdr:to>
      <xdr:col>20</xdr:col>
      <xdr:colOff>38100</xdr:colOff>
      <xdr:row>72</xdr:row>
      <xdr:rowOff>92746</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33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70</xdr:row>
      <xdr:rowOff>109273</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110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72</xdr:row>
      <xdr:rowOff>20168</xdr:rowOff>
    </xdr:from>
    <xdr:to>
      <xdr:col>15</xdr:col>
      <xdr:colOff>101600</xdr:colOff>
      <xdr:row>72</xdr:row>
      <xdr:rowOff>121768</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2364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70</xdr:row>
      <xdr:rowOff>138295</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139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72</xdr:row>
      <xdr:rowOff>13015</xdr:rowOff>
    </xdr:from>
    <xdr:to>
      <xdr:col>10</xdr:col>
      <xdr:colOff>165100</xdr:colOff>
      <xdr:row>72</xdr:row>
      <xdr:rowOff>114615</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35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70</xdr:row>
      <xdr:rowOff>131142</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1326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30215</xdr:rowOff>
    </xdr:from>
    <xdr:to>
      <xdr:col>6</xdr:col>
      <xdr:colOff>38100</xdr:colOff>
      <xdr:row>74</xdr:row>
      <xdr:rowOff>131815</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2717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72</xdr:row>
      <xdr:rowOff>148342</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2492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133852</xdr:rowOff>
    </xdr:from>
    <xdr:to>
      <xdr:col>24</xdr:col>
      <xdr:colOff>62865</xdr:colOff>
      <xdr:row>98</xdr:row>
      <xdr:rowOff>82855</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633595" y="15392902"/>
          <a:ext cx="1270" cy="14920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86682</xdr:rowOff>
    </xdr:from>
    <xdr:ext cx="534377" cy="259045"/>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686300" y="16888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82855</xdr:rowOff>
    </xdr:from>
    <xdr:to>
      <xdr:col>24</xdr:col>
      <xdr:colOff>152400</xdr:colOff>
      <xdr:row>98</xdr:row>
      <xdr:rowOff>82855</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6884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80529</xdr:rowOff>
    </xdr:from>
    <xdr:ext cx="599010" cy="25904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686300" y="151681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105,307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133852</xdr:rowOff>
    </xdr:from>
    <xdr:to>
      <xdr:col>24</xdr:col>
      <xdr:colOff>152400</xdr:colOff>
      <xdr:row>89</xdr:row>
      <xdr:rowOff>133852</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539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132708</xdr:rowOff>
    </xdr:from>
    <xdr:to>
      <xdr:col>24</xdr:col>
      <xdr:colOff>63500</xdr:colOff>
      <xdr:row>98</xdr:row>
      <xdr:rowOff>5150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3797300" y="16763358"/>
          <a:ext cx="838200" cy="43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79963</xdr:rowOff>
    </xdr:from>
    <xdr:ext cx="534377" cy="259045"/>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686300" y="16196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57086</xdr:rowOff>
    </xdr:from>
    <xdr:to>
      <xdr:col>24</xdr:col>
      <xdr:colOff>114300</xdr:colOff>
      <xdr:row>95</xdr:row>
      <xdr:rowOff>158686</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584700" y="1634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132708</xdr:rowOff>
    </xdr:from>
    <xdr:to>
      <xdr:col>19</xdr:col>
      <xdr:colOff>177800</xdr:colOff>
      <xdr:row>97</xdr:row>
      <xdr:rowOff>133604</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908300" y="16763358"/>
          <a:ext cx="889000" cy="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70231</xdr:rowOff>
    </xdr:from>
    <xdr:to>
      <xdr:col>20</xdr:col>
      <xdr:colOff>38100</xdr:colOff>
      <xdr:row>96</xdr:row>
      <xdr:rowOff>381</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746500" y="16357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16908</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530111" y="16133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133604</xdr:rowOff>
    </xdr:from>
    <xdr:to>
      <xdr:col>15</xdr:col>
      <xdr:colOff>50800</xdr:colOff>
      <xdr:row>97</xdr:row>
      <xdr:rowOff>144690</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019300" y="16764254"/>
          <a:ext cx="889000" cy="11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60534</xdr:rowOff>
    </xdr:from>
    <xdr:to>
      <xdr:col>15</xdr:col>
      <xdr:colOff>101600</xdr:colOff>
      <xdr:row>95</xdr:row>
      <xdr:rowOff>162134</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857500" y="1634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7211</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641111" y="16123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144690</xdr:rowOff>
    </xdr:from>
    <xdr:to>
      <xdr:col>10</xdr:col>
      <xdr:colOff>114300</xdr:colOff>
      <xdr:row>98</xdr:row>
      <xdr:rowOff>130460</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1130300" y="16775340"/>
          <a:ext cx="889000" cy="157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56038</xdr:rowOff>
    </xdr:from>
    <xdr:to>
      <xdr:col>10</xdr:col>
      <xdr:colOff>165100</xdr:colOff>
      <xdr:row>95</xdr:row>
      <xdr:rowOff>157638</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968500" y="1634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2715</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752111" y="16119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38666</xdr:rowOff>
    </xdr:from>
    <xdr:to>
      <xdr:col>6</xdr:col>
      <xdr:colOff>38100</xdr:colOff>
      <xdr:row>97</xdr:row>
      <xdr:rowOff>140266</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79500" y="16669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156793</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63111" y="16444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125800</xdr:rowOff>
    </xdr:from>
    <xdr:to>
      <xdr:col>24</xdr:col>
      <xdr:colOff>114300</xdr:colOff>
      <xdr:row>98</xdr:row>
      <xdr:rowOff>55950</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584700" y="1675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40727</xdr:rowOff>
    </xdr:from>
    <xdr:ext cx="534377" cy="259045"/>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686300" y="16671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81908</xdr:rowOff>
    </xdr:from>
    <xdr:to>
      <xdr:col>20</xdr:col>
      <xdr:colOff>38100</xdr:colOff>
      <xdr:row>98</xdr:row>
      <xdr:rowOff>12058</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746500" y="16712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3185</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530111" y="16805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82804</xdr:rowOff>
    </xdr:from>
    <xdr:to>
      <xdr:col>15</xdr:col>
      <xdr:colOff>101600</xdr:colOff>
      <xdr:row>98</xdr:row>
      <xdr:rowOff>12954</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857500" y="16713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4081</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641111" y="16806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93890</xdr:rowOff>
    </xdr:from>
    <xdr:to>
      <xdr:col>10</xdr:col>
      <xdr:colOff>165100</xdr:colOff>
      <xdr:row>98</xdr:row>
      <xdr:rowOff>24040</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968500" y="1672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15167</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752111" y="16817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79660</xdr:rowOff>
    </xdr:from>
    <xdr:to>
      <xdr:col>6</xdr:col>
      <xdr:colOff>38100</xdr:colOff>
      <xdr:row>99</xdr:row>
      <xdr:rowOff>9810</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79500" y="1688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937</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63111" y="16974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a:extLst>
            <a:ext uri="{FF2B5EF4-FFF2-40B4-BE49-F238E27FC236}">
              <a16:creationId xmlns:a16="http://schemas.microsoft.com/office/drawing/2014/main" id="{00000000-0008-0000-07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57404</xdr:rowOff>
    </xdr:from>
    <xdr:to>
      <xdr:col>54</xdr:col>
      <xdr:colOff>189865</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10475595" y="5372354"/>
          <a:ext cx="1270" cy="14130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9" name="労働費最小値テキスト">
          <a:extLst>
            <a:ext uri="{FF2B5EF4-FFF2-40B4-BE49-F238E27FC236}">
              <a16:creationId xmlns:a16="http://schemas.microsoft.com/office/drawing/2014/main" id="{00000000-0008-0000-0700-000021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4081</xdr:rowOff>
    </xdr:from>
    <xdr:ext cx="469744" cy="259045"/>
    <xdr:sp macro="" textlink="">
      <xdr:nvSpPr>
        <xdr:cNvPr id="291" name="労働費最大値テキスト">
          <a:extLst>
            <a:ext uri="{FF2B5EF4-FFF2-40B4-BE49-F238E27FC236}">
              <a16:creationId xmlns:a16="http://schemas.microsoft.com/office/drawing/2014/main" id="{00000000-0008-0000-0700-000023010000}"/>
            </a:ext>
          </a:extLst>
        </xdr:cNvPr>
        <xdr:cNvSpPr txBox="1"/>
      </xdr:nvSpPr>
      <xdr:spPr>
        <a:xfrm>
          <a:off x="10528300" y="5147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4,327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57404</xdr:rowOff>
    </xdr:from>
    <xdr:to>
      <xdr:col>55</xdr:col>
      <xdr:colOff>88900</xdr:colOff>
      <xdr:row>31</xdr:row>
      <xdr:rowOff>57404</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5372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14623</xdr:rowOff>
    </xdr:from>
    <xdr:to>
      <xdr:col>55</xdr:col>
      <xdr:colOff>0</xdr:colOff>
      <xdr:row>39</xdr:row>
      <xdr:rowOff>15277</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9639300" y="6701173"/>
          <a:ext cx="838200" cy="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28175</xdr:rowOff>
    </xdr:from>
    <xdr:ext cx="378565" cy="259045"/>
    <xdr:sp macro="" textlink="">
      <xdr:nvSpPr>
        <xdr:cNvPr id="294" name="労働費平均値テキスト">
          <a:extLst>
            <a:ext uri="{FF2B5EF4-FFF2-40B4-BE49-F238E27FC236}">
              <a16:creationId xmlns:a16="http://schemas.microsoft.com/office/drawing/2014/main" id="{00000000-0008-0000-0700-000026010000}"/>
            </a:ext>
          </a:extLst>
        </xdr:cNvPr>
        <xdr:cNvSpPr txBox="1"/>
      </xdr:nvSpPr>
      <xdr:spPr>
        <a:xfrm>
          <a:off x="10528300" y="637182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5297</xdr:rowOff>
    </xdr:from>
    <xdr:to>
      <xdr:col>55</xdr:col>
      <xdr:colOff>50800</xdr:colOff>
      <xdr:row>38</xdr:row>
      <xdr:rowOff>106897</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10426700" y="6520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15277</xdr:rowOff>
    </xdr:from>
    <xdr:to>
      <xdr:col>50</xdr:col>
      <xdr:colOff>114300</xdr:colOff>
      <xdr:row>39</xdr:row>
      <xdr:rowOff>15277</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8750300" y="670182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143111</xdr:rowOff>
    </xdr:from>
    <xdr:to>
      <xdr:col>50</xdr:col>
      <xdr:colOff>165100</xdr:colOff>
      <xdr:row>38</xdr:row>
      <xdr:rowOff>73261</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9588500" y="6486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89788</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9450017" y="62619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14949</xdr:rowOff>
    </xdr:from>
    <xdr:to>
      <xdr:col>45</xdr:col>
      <xdr:colOff>177800</xdr:colOff>
      <xdr:row>39</xdr:row>
      <xdr:rowOff>15277</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7861300" y="6701499"/>
          <a:ext cx="889000" cy="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54610</xdr:rowOff>
    </xdr:from>
    <xdr:to>
      <xdr:col>46</xdr:col>
      <xdr:colOff>38100</xdr:colOff>
      <xdr:row>37</xdr:row>
      <xdr:rowOff>156210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8699500" y="639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1287</xdr:rowOff>
    </xdr:from>
    <xdr:ext cx="469744"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15428" y="6173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14949</xdr:rowOff>
    </xdr:from>
    <xdr:to>
      <xdr:col>41</xdr:col>
      <xdr:colOff>50800</xdr:colOff>
      <xdr:row>39</xdr:row>
      <xdr:rowOff>14949</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a:off x="6972300" y="670149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19667</xdr:rowOff>
    </xdr:from>
    <xdr:to>
      <xdr:col>41</xdr:col>
      <xdr:colOff>101600</xdr:colOff>
      <xdr:row>38</xdr:row>
      <xdr:rowOff>121267</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7810500" y="6534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137794</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72017" y="63099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16401</xdr:rowOff>
    </xdr:from>
    <xdr:to>
      <xdr:col>36</xdr:col>
      <xdr:colOff>165100</xdr:colOff>
      <xdr:row>38</xdr:row>
      <xdr:rowOff>118001</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6921500" y="653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134528</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3017" y="63067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135273</xdr:rowOff>
    </xdr:from>
    <xdr:to>
      <xdr:col>55</xdr:col>
      <xdr:colOff>50800</xdr:colOff>
      <xdr:row>39</xdr:row>
      <xdr:rowOff>65423</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10426700" y="6650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50200</xdr:rowOff>
    </xdr:from>
    <xdr:ext cx="378565" cy="259045"/>
    <xdr:sp macro="" textlink="">
      <xdr:nvSpPr>
        <xdr:cNvPr id="313" name="労働費該当値テキスト">
          <a:extLst>
            <a:ext uri="{FF2B5EF4-FFF2-40B4-BE49-F238E27FC236}">
              <a16:creationId xmlns:a16="http://schemas.microsoft.com/office/drawing/2014/main" id="{00000000-0008-0000-0700-000039010000}"/>
            </a:ext>
          </a:extLst>
        </xdr:cNvPr>
        <xdr:cNvSpPr txBox="1"/>
      </xdr:nvSpPr>
      <xdr:spPr>
        <a:xfrm>
          <a:off x="10528300" y="65653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135927</xdr:rowOff>
    </xdr:from>
    <xdr:to>
      <xdr:col>50</xdr:col>
      <xdr:colOff>165100</xdr:colOff>
      <xdr:row>39</xdr:row>
      <xdr:rowOff>66077</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9588500" y="6651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57204</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9450017" y="67437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135927</xdr:rowOff>
    </xdr:from>
    <xdr:to>
      <xdr:col>46</xdr:col>
      <xdr:colOff>38100</xdr:colOff>
      <xdr:row>39</xdr:row>
      <xdr:rowOff>66077</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8699500" y="6651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57204</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8561017" y="67437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135599</xdr:rowOff>
    </xdr:from>
    <xdr:to>
      <xdr:col>41</xdr:col>
      <xdr:colOff>101600</xdr:colOff>
      <xdr:row>39</xdr:row>
      <xdr:rowOff>65749</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7810500" y="6650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56876</xdr:rowOff>
    </xdr:from>
    <xdr:ext cx="378565"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7672017" y="67434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135599</xdr:rowOff>
    </xdr:from>
    <xdr:to>
      <xdr:col>36</xdr:col>
      <xdr:colOff>165100</xdr:colOff>
      <xdr:row>39</xdr:row>
      <xdr:rowOff>65749</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6921500" y="6650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56876</xdr:rowOff>
    </xdr:from>
    <xdr:ext cx="378565"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783017" y="67434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21970</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88298</xdr:rowOff>
    </xdr:from>
    <xdr:to>
      <xdr:col>54</xdr:col>
      <xdr:colOff>189865</xdr:colOff>
      <xdr:row>59</xdr:row>
      <xdr:rowOff>2311</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660798"/>
          <a:ext cx="1270" cy="1457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6138</xdr:rowOff>
    </xdr:from>
    <xdr:ext cx="469744"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2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2311</xdr:rowOff>
    </xdr:from>
    <xdr:to>
      <xdr:col>55</xdr:col>
      <xdr:colOff>88900</xdr:colOff>
      <xdr:row>59</xdr:row>
      <xdr:rowOff>2311</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17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34975</xdr:rowOff>
    </xdr:from>
    <xdr:ext cx="534377"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436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95,148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88298</xdr:rowOff>
    </xdr:from>
    <xdr:to>
      <xdr:col>55</xdr:col>
      <xdr:colOff>88900</xdr:colOff>
      <xdr:row>50</xdr:row>
      <xdr:rowOff>88298</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660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96740</xdr:rowOff>
    </xdr:from>
    <xdr:to>
      <xdr:col>55</xdr:col>
      <xdr:colOff>0</xdr:colOff>
      <xdr:row>57</xdr:row>
      <xdr:rowOff>160666</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9639300" y="9869390"/>
          <a:ext cx="838200" cy="63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85717</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515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62840</xdr:rowOff>
    </xdr:from>
    <xdr:to>
      <xdr:col>55</xdr:col>
      <xdr:colOff>50800</xdr:colOff>
      <xdr:row>56</xdr:row>
      <xdr:rowOff>164440</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6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77211</xdr:rowOff>
    </xdr:from>
    <xdr:to>
      <xdr:col>50</xdr:col>
      <xdr:colOff>114300</xdr:colOff>
      <xdr:row>57</xdr:row>
      <xdr:rowOff>160666</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9849861"/>
          <a:ext cx="889000" cy="83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81454</xdr:rowOff>
    </xdr:from>
    <xdr:to>
      <xdr:col>50</xdr:col>
      <xdr:colOff>165100</xdr:colOff>
      <xdr:row>57</xdr:row>
      <xdr:rowOff>11604</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682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28131</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457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77211</xdr:rowOff>
    </xdr:from>
    <xdr:to>
      <xdr:col>45</xdr:col>
      <xdr:colOff>177800</xdr:colOff>
      <xdr:row>58</xdr:row>
      <xdr:rowOff>44782</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861300" y="9849861"/>
          <a:ext cx="889000" cy="139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90566</xdr:rowOff>
    </xdr:from>
    <xdr:to>
      <xdr:col>46</xdr:col>
      <xdr:colOff>38100</xdr:colOff>
      <xdr:row>57</xdr:row>
      <xdr:rowOff>20716</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691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37243</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466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149040</xdr:rowOff>
    </xdr:from>
    <xdr:to>
      <xdr:col>41</xdr:col>
      <xdr:colOff>50800</xdr:colOff>
      <xdr:row>58</xdr:row>
      <xdr:rowOff>44782</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6972300" y="9921690"/>
          <a:ext cx="889000" cy="67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116153</xdr:rowOff>
    </xdr:from>
    <xdr:to>
      <xdr:col>41</xdr:col>
      <xdr:colOff>101600</xdr:colOff>
      <xdr:row>57</xdr:row>
      <xdr:rowOff>46303</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17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62830</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492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123075</xdr:rowOff>
    </xdr:from>
    <xdr:to>
      <xdr:col>36</xdr:col>
      <xdr:colOff>165100</xdr:colOff>
      <xdr:row>59</xdr:row>
      <xdr:rowOff>53225</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1006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44352</xdr:rowOff>
    </xdr:from>
    <xdr:ext cx="469744"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37428" y="10159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45940</xdr:rowOff>
    </xdr:from>
    <xdr:to>
      <xdr:col>55</xdr:col>
      <xdr:colOff>50800</xdr:colOff>
      <xdr:row>57</xdr:row>
      <xdr:rowOff>147540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9818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24367</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797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109866</xdr:rowOff>
    </xdr:from>
    <xdr:to>
      <xdr:col>50</xdr:col>
      <xdr:colOff>165100</xdr:colOff>
      <xdr:row>58</xdr:row>
      <xdr:rowOff>40016</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9882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31143</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9975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26411</xdr:rowOff>
    </xdr:from>
    <xdr:to>
      <xdr:col>46</xdr:col>
      <xdr:colOff>38100</xdr:colOff>
      <xdr:row>57</xdr:row>
      <xdr:rowOff>128011</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799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119138</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9891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165432</xdr:rowOff>
    </xdr:from>
    <xdr:to>
      <xdr:col>41</xdr:col>
      <xdr:colOff>101600</xdr:colOff>
      <xdr:row>58</xdr:row>
      <xdr:rowOff>95582</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938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86709</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4111" y="10030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98240</xdr:rowOff>
    </xdr:from>
    <xdr:to>
      <xdr:col>36</xdr:col>
      <xdr:colOff>165100</xdr:colOff>
      <xdr:row>58</xdr:row>
      <xdr:rowOff>28390</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870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44917</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9646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a:extLst>
            <a:ext uri="{FF2B5EF4-FFF2-40B4-BE49-F238E27FC236}">
              <a16:creationId xmlns:a16="http://schemas.microsoft.com/office/drawing/2014/main" id="{00000000-0008-0000-07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28677</xdr:rowOff>
    </xdr:from>
    <xdr:to>
      <xdr:col>54</xdr:col>
      <xdr:colOff>189865</xdr:colOff>
      <xdr:row>79</xdr:row>
      <xdr:rowOff>5607</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10475595" y="12201627"/>
          <a:ext cx="1270" cy="1348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9434</xdr:rowOff>
    </xdr:from>
    <xdr:ext cx="469744" cy="259045"/>
    <xdr:sp macro="" textlink="">
      <xdr:nvSpPr>
        <xdr:cNvPr id="405" name="商工費最小値テキスト">
          <a:extLst>
            <a:ext uri="{FF2B5EF4-FFF2-40B4-BE49-F238E27FC236}">
              <a16:creationId xmlns:a16="http://schemas.microsoft.com/office/drawing/2014/main" id="{00000000-0008-0000-0700-000095010000}"/>
            </a:ext>
          </a:extLst>
        </xdr:cNvPr>
        <xdr:cNvSpPr txBox="1"/>
      </xdr:nvSpPr>
      <xdr:spPr>
        <a:xfrm>
          <a:off x="10528300" y="13553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5607</xdr:rowOff>
    </xdr:from>
    <xdr:to>
      <xdr:col>55</xdr:col>
      <xdr:colOff>88900</xdr:colOff>
      <xdr:row>79</xdr:row>
      <xdr:rowOff>5607</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3550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146804</xdr:rowOff>
    </xdr:from>
    <xdr:ext cx="534377" cy="259045"/>
    <xdr:sp macro="" textlink="">
      <xdr:nvSpPr>
        <xdr:cNvPr id="407" name="商工費最大値テキスト">
          <a:extLst>
            <a:ext uri="{FF2B5EF4-FFF2-40B4-BE49-F238E27FC236}">
              <a16:creationId xmlns:a16="http://schemas.microsoft.com/office/drawing/2014/main" id="{00000000-0008-0000-0700-000097010000}"/>
            </a:ext>
          </a:extLst>
        </xdr:cNvPr>
        <xdr:cNvSpPr txBox="1"/>
      </xdr:nvSpPr>
      <xdr:spPr>
        <a:xfrm>
          <a:off x="10528300" y="11976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72,828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28677</xdr:rowOff>
    </xdr:from>
    <xdr:to>
      <xdr:col>55</xdr:col>
      <xdr:colOff>88900</xdr:colOff>
      <xdr:row>71</xdr:row>
      <xdr:rowOff>28677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22016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121335</xdr:rowOff>
    </xdr:from>
    <xdr:to>
      <xdr:col>55</xdr:col>
      <xdr:colOff>0</xdr:colOff>
      <xdr:row>78</xdr:row>
      <xdr:rowOff>146253</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9639300" y="13494435"/>
          <a:ext cx="838200" cy="24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149553</xdr:rowOff>
    </xdr:from>
    <xdr:ext cx="534377" cy="259045"/>
    <xdr:sp macro="" textlink="">
      <xdr:nvSpPr>
        <xdr:cNvPr id="410" name="商工費平均値テキスト">
          <a:extLst>
            <a:ext uri="{FF2B5EF4-FFF2-40B4-BE49-F238E27FC236}">
              <a16:creationId xmlns:a16="http://schemas.microsoft.com/office/drawing/2014/main" id="{00000000-0008-0000-0700-00009A010000}"/>
            </a:ext>
          </a:extLst>
        </xdr:cNvPr>
        <xdr:cNvSpPr txBox="1"/>
      </xdr:nvSpPr>
      <xdr:spPr>
        <a:xfrm>
          <a:off x="10528300" y="130083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126676</xdr:rowOff>
    </xdr:from>
    <xdr:to>
      <xdr:col>55</xdr:col>
      <xdr:colOff>50800</xdr:colOff>
      <xdr:row>77</xdr:row>
      <xdr:rowOff>56826</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10426700" y="13156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94038</xdr:rowOff>
    </xdr:from>
    <xdr:to>
      <xdr:col>50</xdr:col>
      <xdr:colOff>114300</xdr:colOff>
      <xdr:row>78</xdr:row>
      <xdr:rowOff>121335</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8750300" y="13467138"/>
          <a:ext cx="889000" cy="27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112427</xdr:rowOff>
    </xdr:from>
    <xdr:to>
      <xdr:col>50</xdr:col>
      <xdr:colOff>165100</xdr:colOff>
      <xdr:row>77</xdr:row>
      <xdr:rowOff>42577</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9588500" y="13142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59103</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372111" y="12917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74797</xdr:rowOff>
    </xdr:from>
    <xdr:to>
      <xdr:col>45</xdr:col>
      <xdr:colOff>177800</xdr:colOff>
      <xdr:row>78</xdr:row>
      <xdr:rowOff>94038</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a:off x="7861300" y="13447897"/>
          <a:ext cx="889000" cy="19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51733</xdr:rowOff>
    </xdr:from>
    <xdr:to>
      <xdr:col>46</xdr:col>
      <xdr:colOff>38100</xdr:colOff>
      <xdr:row>76</xdr:row>
      <xdr:rowOff>153333</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8699500" y="13081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169860</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483111" y="12857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74797</xdr:rowOff>
    </xdr:from>
    <xdr:to>
      <xdr:col>41</xdr:col>
      <xdr:colOff>50800</xdr:colOff>
      <xdr:row>78</xdr:row>
      <xdr:rowOff>100285</xdr:rowOff>
    </xdr:to>
    <xdr:cxnSp macro="">
      <xdr:nvCxnSpPr>
        <xdr:cNvPr id="418" name="直線コネクタ 417">
          <a:extLst>
            <a:ext uri="{FF2B5EF4-FFF2-40B4-BE49-F238E27FC236}">
              <a16:creationId xmlns:a16="http://schemas.microsoft.com/office/drawing/2014/main" id="{00000000-0008-0000-0700-0000A2010000}"/>
            </a:ext>
          </a:extLst>
        </xdr:cNvPr>
        <xdr:cNvCxnSpPr/>
      </xdr:nvCxnSpPr>
      <xdr:spPr>
        <a:xfrm flipV="1">
          <a:off x="6972300" y="13447897"/>
          <a:ext cx="889000" cy="25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41332</xdr:rowOff>
    </xdr:from>
    <xdr:to>
      <xdr:col>41</xdr:col>
      <xdr:colOff>101600</xdr:colOff>
      <xdr:row>76</xdr:row>
      <xdr:rowOff>142932</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7810500" y="1307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159459</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594111" y="12846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106541</xdr:rowOff>
    </xdr:from>
    <xdr:to>
      <xdr:col>36</xdr:col>
      <xdr:colOff>165100</xdr:colOff>
      <xdr:row>78</xdr:row>
      <xdr:rowOff>36691</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6921500" y="13308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53218</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05111" y="13083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95453</xdr:rowOff>
    </xdr:from>
    <xdr:to>
      <xdr:col>55</xdr:col>
      <xdr:colOff>50800</xdr:colOff>
      <xdr:row>79</xdr:row>
      <xdr:rowOff>25603</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10426700" y="13468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10380</xdr:rowOff>
    </xdr:from>
    <xdr:ext cx="469744" cy="259045"/>
    <xdr:sp macro="" textlink="">
      <xdr:nvSpPr>
        <xdr:cNvPr id="429" name="商工費該当値テキスト">
          <a:extLst>
            <a:ext uri="{FF2B5EF4-FFF2-40B4-BE49-F238E27FC236}">
              <a16:creationId xmlns:a16="http://schemas.microsoft.com/office/drawing/2014/main" id="{00000000-0008-0000-0700-0000AD010000}"/>
            </a:ext>
          </a:extLst>
        </xdr:cNvPr>
        <xdr:cNvSpPr txBox="1"/>
      </xdr:nvSpPr>
      <xdr:spPr>
        <a:xfrm>
          <a:off x="10528300" y="13383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70535</xdr:rowOff>
    </xdr:from>
    <xdr:to>
      <xdr:col>50</xdr:col>
      <xdr:colOff>165100</xdr:colOff>
      <xdr:row>79</xdr:row>
      <xdr:rowOff>685</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9588500" y="13443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163262</xdr:rowOff>
    </xdr:from>
    <xdr:ext cx="469744"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9404428" y="13536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43238</xdr:rowOff>
    </xdr:from>
    <xdr:to>
      <xdr:col>46</xdr:col>
      <xdr:colOff>38100</xdr:colOff>
      <xdr:row>78</xdr:row>
      <xdr:rowOff>144838</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8699500" y="13416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135965</xdr:rowOff>
    </xdr:from>
    <xdr:ext cx="469744"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515428" y="13509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23997</xdr:rowOff>
    </xdr:from>
    <xdr:to>
      <xdr:col>41</xdr:col>
      <xdr:colOff>101600</xdr:colOff>
      <xdr:row>78</xdr:row>
      <xdr:rowOff>125597</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7810500" y="13397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116724</xdr:rowOff>
    </xdr:from>
    <xdr:ext cx="469744"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7626428" y="13489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49485</xdr:rowOff>
    </xdr:from>
    <xdr:to>
      <xdr:col>36</xdr:col>
      <xdr:colOff>165100</xdr:colOff>
      <xdr:row>78</xdr:row>
      <xdr:rowOff>151085</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6921500" y="13422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142212</xdr:rowOff>
    </xdr:from>
    <xdr:ext cx="469744"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737428" y="13515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土木費グラフ枠">
          <a:extLst>
            <a:ext uri="{FF2B5EF4-FFF2-40B4-BE49-F238E27FC236}">
              <a16:creationId xmlns:a16="http://schemas.microsoft.com/office/drawing/2014/main" id="{00000000-0008-0000-0700-0000C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52423</xdr:rowOff>
    </xdr:from>
    <xdr:to>
      <xdr:col>54</xdr:col>
      <xdr:colOff>189865</xdr:colOff>
      <xdr:row>99</xdr:row>
      <xdr:rowOff>68850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10475595" y="15482923"/>
          <a:ext cx="1270" cy="1559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72677</xdr:rowOff>
    </xdr:from>
    <xdr:ext cx="534377" cy="259045"/>
    <xdr:sp macro="" textlink="">
      <xdr:nvSpPr>
        <xdr:cNvPr id="465" name="土木費最小値テキスト">
          <a:extLst>
            <a:ext uri="{FF2B5EF4-FFF2-40B4-BE49-F238E27FC236}">
              <a16:creationId xmlns:a16="http://schemas.microsoft.com/office/drawing/2014/main" id="{00000000-0008-0000-0700-0000D1010000}"/>
            </a:ext>
          </a:extLst>
        </xdr:cNvPr>
        <xdr:cNvSpPr txBox="1"/>
      </xdr:nvSpPr>
      <xdr:spPr>
        <a:xfrm>
          <a:off x="10528300" y="17046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68850</xdr:rowOff>
    </xdr:from>
    <xdr:to>
      <xdr:col>55</xdr:col>
      <xdr:colOff>88900</xdr:colOff>
      <xdr:row>99</xdr:row>
      <xdr:rowOff>68850</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7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170550</xdr:rowOff>
    </xdr:from>
    <xdr:ext cx="599010" cy="259045"/>
    <xdr:sp macro="" textlink="">
      <xdr:nvSpPr>
        <xdr:cNvPr id="467" name="土木費最大値テキスト">
          <a:extLst>
            <a:ext uri="{FF2B5EF4-FFF2-40B4-BE49-F238E27FC236}">
              <a16:creationId xmlns:a16="http://schemas.microsoft.com/office/drawing/2014/main" id="{00000000-0008-0000-0700-0000D3010000}"/>
            </a:ext>
          </a:extLst>
        </xdr:cNvPr>
        <xdr:cNvSpPr txBox="1"/>
      </xdr:nvSpPr>
      <xdr:spPr>
        <a:xfrm>
          <a:off x="10528300" y="15258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117,345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52423</xdr:rowOff>
    </xdr:from>
    <xdr:to>
      <xdr:col>55</xdr:col>
      <xdr:colOff>88900</xdr:colOff>
      <xdr:row>90</xdr:row>
      <xdr:rowOff>52423</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10388600" y="15482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121690</xdr:rowOff>
    </xdr:from>
    <xdr:to>
      <xdr:col>55</xdr:col>
      <xdr:colOff>0</xdr:colOff>
      <xdr:row>96</xdr:row>
      <xdr:rowOff>112545</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9639300" y="16409440"/>
          <a:ext cx="838200" cy="162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79672</xdr:rowOff>
    </xdr:from>
    <xdr:ext cx="534377" cy="259045"/>
    <xdr:sp macro="" textlink="">
      <xdr:nvSpPr>
        <xdr:cNvPr id="470" name="土木費平均値テキスト">
          <a:extLst>
            <a:ext uri="{FF2B5EF4-FFF2-40B4-BE49-F238E27FC236}">
              <a16:creationId xmlns:a16="http://schemas.microsoft.com/office/drawing/2014/main" id="{00000000-0008-0000-0700-0000D6010000}"/>
            </a:ext>
          </a:extLst>
        </xdr:cNvPr>
        <xdr:cNvSpPr txBox="1"/>
      </xdr:nvSpPr>
      <xdr:spPr>
        <a:xfrm>
          <a:off x="10528300" y="16367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101245</xdr:rowOff>
    </xdr:from>
    <xdr:to>
      <xdr:col>55</xdr:col>
      <xdr:colOff>50800</xdr:colOff>
      <xdr:row>96</xdr:row>
      <xdr:rowOff>31395</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10426700" y="16388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112545</xdr:rowOff>
    </xdr:from>
    <xdr:to>
      <xdr:col>50</xdr:col>
      <xdr:colOff>114300</xdr:colOff>
      <xdr:row>98</xdr:row>
      <xdr:rowOff>11015</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flipV="1">
          <a:off x="8750300" y="16571745"/>
          <a:ext cx="889000" cy="241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155276</xdr:rowOff>
    </xdr:from>
    <xdr:to>
      <xdr:col>50</xdr:col>
      <xdr:colOff>165100</xdr:colOff>
      <xdr:row>96</xdr:row>
      <xdr:rowOff>85426</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9588500" y="16443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101953</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372111" y="16218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11015</xdr:rowOff>
    </xdr:from>
    <xdr:to>
      <xdr:col>45</xdr:col>
      <xdr:colOff>177800</xdr:colOff>
      <xdr:row>99</xdr:row>
      <xdr:rowOff>15292</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flipV="1">
          <a:off x="7861300" y="16813115"/>
          <a:ext cx="889000" cy="175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153186</xdr:rowOff>
    </xdr:from>
    <xdr:to>
      <xdr:col>46</xdr:col>
      <xdr:colOff>38100</xdr:colOff>
      <xdr:row>96</xdr:row>
      <xdr:rowOff>83336</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8699500" y="16440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99863</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8483111" y="16216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3029</xdr:rowOff>
    </xdr:from>
    <xdr:to>
      <xdr:col>41</xdr:col>
      <xdr:colOff>50800</xdr:colOff>
      <xdr:row>99</xdr:row>
      <xdr:rowOff>15292</xdr:rowOff>
    </xdr:to>
    <xdr:cxnSp macro="">
      <xdr:nvCxnSpPr>
        <xdr:cNvPr id="478" name="直線コネクタ 477">
          <a:extLst>
            <a:ext uri="{FF2B5EF4-FFF2-40B4-BE49-F238E27FC236}">
              <a16:creationId xmlns:a16="http://schemas.microsoft.com/office/drawing/2014/main" id="{00000000-0008-0000-0700-0000DE010000}"/>
            </a:ext>
          </a:extLst>
        </xdr:cNvPr>
        <xdr:cNvCxnSpPr/>
      </xdr:nvCxnSpPr>
      <xdr:spPr>
        <a:xfrm>
          <a:off x="6972300" y="16805129"/>
          <a:ext cx="889000" cy="183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124741</xdr:rowOff>
    </xdr:from>
    <xdr:to>
      <xdr:col>41</xdr:col>
      <xdr:colOff>101600</xdr:colOff>
      <xdr:row>96</xdr:row>
      <xdr:rowOff>54891</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7810500" y="16412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71418</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594111" y="16187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83544</xdr:rowOff>
    </xdr:from>
    <xdr:to>
      <xdr:col>36</xdr:col>
      <xdr:colOff>165100</xdr:colOff>
      <xdr:row>98</xdr:row>
      <xdr:rowOff>13694</xdr:rowOff>
    </xdr:to>
    <xdr:sp macro="" textlink="">
      <xdr:nvSpPr>
        <xdr:cNvPr id="481" name="フローチャート: 判断 480">
          <a:extLst>
            <a:ext uri="{FF2B5EF4-FFF2-40B4-BE49-F238E27FC236}">
              <a16:creationId xmlns:a16="http://schemas.microsoft.com/office/drawing/2014/main" id="{00000000-0008-0000-0700-0000E1010000}"/>
            </a:ext>
          </a:extLst>
        </xdr:cNvPr>
        <xdr:cNvSpPr/>
      </xdr:nvSpPr>
      <xdr:spPr>
        <a:xfrm>
          <a:off x="6921500" y="1671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30221</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05111" y="16489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70890</xdr:rowOff>
    </xdr:from>
    <xdr:to>
      <xdr:col>55</xdr:col>
      <xdr:colOff>50800</xdr:colOff>
      <xdr:row>96</xdr:row>
      <xdr:rowOff>1040</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10426700" y="16358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93767</xdr:rowOff>
    </xdr:from>
    <xdr:ext cx="534377" cy="259045"/>
    <xdr:sp macro="" textlink="">
      <xdr:nvSpPr>
        <xdr:cNvPr id="489" name="土木費該当値テキスト">
          <a:extLst>
            <a:ext uri="{FF2B5EF4-FFF2-40B4-BE49-F238E27FC236}">
              <a16:creationId xmlns:a16="http://schemas.microsoft.com/office/drawing/2014/main" id="{00000000-0008-0000-0700-0000E9010000}"/>
            </a:ext>
          </a:extLst>
        </xdr:cNvPr>
        <xdr:cNvSpPr txBox="1"/>
      </xdr:nvSpPr>
      <xdr:spPr>
        <a:xfrm>
          <a:off x="10528300" y="16210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61745</xdr:rowOff>
    </xdr:from>
    <xdr:to>
      <xdr:col>50</xdr:col>
      <xdr:colOff>165100</xdr:colOff>
      <xdr:row>96</xdr:row>
      <xdr:rowOff>163345</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9588500" y="16520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154472</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9372111" y="16613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131665</xdr:rowOff>
    </xdr:from>
    <xdr:to>
      <xdr:col>46</xdr:col>
      <xdr:colOff>38100</xdr:colOff>
      <xdr:row>98</xdr:row>
      <xdr:rowOff>61815</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8699500" y="16762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52942</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8483111" y="16855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135942</xdr:rowOff>
    </xdr:from>
    <xdr:to>
      <xdr:col>41</xdr:col>
      <xdr:colOff>101600</xdr:colOff>
      <xdr:row>99</xdr:row>
      <xdr:rowOff>66092</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7810500" y="16938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57219</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7594111" y="17030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123679</xdr:rowOff>
    </xdr:from>
    <xdr:to>
      <xdr:col>36</xdr:col>
      <xdr:colOff>165100</xdr:colOff>
      <xdr:row>98</xdr:row>
      <xdr:rowOff>53829</xdr:rowOff>
    </xdr:to>
    <xdr:sp macro="" textlink="">
      <xdr:nvSpPr>
        <xdr:cNvPr id="496" name="楕円 495">
          <a:extLst>
            <a:ext uri="{FF2B5EF4-FFF2-40B4-BE49-F238E27FC236}">
              <a16:creationId xmlns:a16="http://schemas.microsoft.com/office/drawing/2014/main" id="{00000000-0008-0000-0700-0000F0010000}"/>
            </a:ext>
          </a:extLst>
        </xdr:cNvPr>
        <xdr:cNvSpPr/>
      </xdr:nvSpPr>
      <xdr:spPr>
        <a:xfrm>
          <a:off x="6921500" y="16754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44956</xdr:rowOff>
    </xdr:from>
    <xdr:ext cx="534377"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6705111" y="16847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00000000-0008-0000-0700-0000F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消防費グラフ枠">
          <a:extLst>
            <a:ext uri="{FF2B5EF4-FFF2-40B4-BE49-F238E27FC236}">
              <a16:creationId xmlns:a16="http://schemas.microsoft.com/office/drawing/2014/main" id="{00000000-0008-0000-07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58928</xdr:rowOff>
    </xdr:from>
    <xdr:to>
      <xdr:col>85</xdr:col>
      <xdr:colOff>126364</xdr:colOff>
      <xdr:row>39</xdr:row>
      <xdr:rowOff>49213</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6317595" y="5373878"/>
          <a:ext cx="1269" cy="1361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53040</xdr:rowOff>
    </xdr:from>
    <xdr:ext cx="469744" cy="259045"/>
    <xdr:sp macro="" textlink="">
      <xdr:nvSpPr>
        <xdr:cNvPr id="523" name="消防費最小値テキスト">
          <a:extLst>
            <a:ext uri="{FF2B5EF4-FFF2-40B4-BE49-F238E27FC236}">
              <a16:creationId xmlns:a16="http://schemas.microsoft.com/office/drawing/2014/main" id="{00000000-0008-0000-0700-00000B020000}"/>
            </a:ext>
          </a:extLst>
        </xdr:cNvPr>
        <xdr:cNvSpPr txBox="1"/>
      </xdr:nvSpPr>
      <xdr:spPr>
        <a:xfrm>
          <a:off x="16370300" y="6739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49213</xdr:rowOff>
    </xdr:from>
    <xdr:to>
      <xdr:col>86</xdr:col>
      <xdr:colOff>25400</xdr:colOff>
      <xdr:row>39</xdr:row>
      <xdr:rowOff>49213</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6735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5605</xdr:rowOff>
    </xdr:from>
    <xdr:ext cx="534377" cy="259045"/>
    <xdr:sp macro="" textlink="">
      <xdr:nvSpPr>
        <xdr:cNvPr id="525" name="消防費最大値テキスト">
          <a:extLst>
            <a:ext uri="{FF2B5EF4-FFF2-40B4-BE49-F238E27FC236}">
              <a16:creationId xmlns:a16="http://schemas.microsoft.com/office/drawing/2014/main" id="{00000000-0008-0000-0700-00000D020000}"/>
            </a:ext>
          </a:extLst>
        </xdr:cNvPr>
        <xdr:cNvSpPr txBox="1"/>
      </xdr:nvSpPr>
      <xdr:spPr>
        <a:xfrm>
          <a:off x="16370300" y="5149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45,620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58928</xdr:rowOff>
    </xdr:from>
    <xdr:to>
      <xdr:col>86</xdr:col>
      <xdr:colOff>25400</xdr:colOff>
      <xdr:row>31</xdr:row>
      <xdr:rowOff>58928</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6230600" y="5373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45936</xdr:rowOff>
    </xdr:from>
    <xdr:to>
      <xdr:col>85</xdr:col>
      <xdr:colOff>127000</xdr:colOff>
      <xdr:row>39</xdr:row>
      <xdr:rowOff>49213</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5481300" y="6732486"/>
          <a:ext cx="838200" cy="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64571</xdr:rowOff>
    </xdr:from>
    <xdr:ext cx="534377" cy="259045"/>
    <xdr:sp macro="" textlink="">
      <xdr:nvSpPr>
        <xdr:cNvPr id="528" name="消防費平均値テキスト">
          <a:extLst>
            <a:ext uri="{FF2B5EF4-FFF2-40B4-BE49-F238E27FC236}">
              <a16:creationId xmlns:a16="http://schemas.microsoft.com/office/drawing/2014/main" id="{00000000-0008-0000-0700-000010020000}"/>
            </a:ext>
          </a:extLst>
        </xdr:cNvPr>
        <xdr:cNvSpPr txBox="1"/>
      </xdr:nvSpPr>
      <xdr:spPr>
        <a:xfrm>
          <a:off x="16370300" y="6065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41694</xdr:rowOff>
    </xdr:from>
    <xdr:to>
      <xdr:col>85</xdr:col>
      <xdr:colOff>177800</xdr:colOff>
      <xdr:row>36</xdr:row>
      <xdr:rowOff>143294</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6268700" y="6213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45936</xdr:rowOff>
    </xdr:from>
    <xdr:to>
      <xdr:col>81</xdr:col>
      <xdr:colOff>50800</xdr:colOff>
      <xdr:row>39</xdr:row>
      <xdr:rowOff>68034</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4592300" y="6732486"/>
          <a:ext cx="889000" cy="22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90653</xdr:rowOff>
    </xdr:from>
    <xdr:to>
      <xdr:col>81</xdr:col>
      <xdr:colOff>101600</xdr:colOff>
      <xdr:row>37</xdr:row>
      <xdr:rowOff>20803</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5430500" y="62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37330</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14111" y="6038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22085</xdr:rowOff>
    </xdr:from>
    <xdr:to>
      <xdr:col>76</xdr:col>
      <xdr:colOff>114300</xdr:colOff>
      <xdr:row>39</xdr:row>
      <xdr:rowOff>68034</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3703300" y="6708635"/>
          <a:ext cx="889000" cy="45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144259</xdr:rowOff>
    </xdr:from>
    <xdr:to>
      <xdr:col>76</xdr:col>
      <xdr:colOff>165100</xdr:colOff>
      <xdr:row>37</xdr:row>
      <xdr:rowOff>74409</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4541500" y="631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90936</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325111" y="6091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80569</xdr:rowOff>
    </xdr:from>
    <xdr:to>
      <xdr:col>71</xdr:col>
      <xdr:colOff>177800</xdr:colOff>
      <xdr:row>39</xdr:row>
      <xdr:rowOff>22085</xdr:rowOff>
    </xdr:to>
    <xdr:cxnSp macro="">
      <xdr:nvCxnSpPr>
        <xdr:cNvPr id="536" name="直線コネクタ 535">
          <a:extLst>
            <a:ext uri="{FF2B5EF4-FFF2-40B4-BE49-F238E27FC236}">
              <a16:creationId xmlns:a16="http://schemas.microsoft.com/office/drawing/2014/main" id="{00000000-0008-0000-0700-000018020000}"/>
            </a:ext>
          </a:extLst>
        </xdr:cNvPr>
        <xdr:cNvCxnSpPr/>
      </xdr:nvCxnSpPr>
      <xdr:spPr>
        <a:xfrm>
          <a:off x="12814300" y="6595669"/>
          <a:ext cx="889000" cy="112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103873</xdr:rowOff>
    </xdr:from>
    <xdr:to>
      <xdr:col>72</xdr:col>
      <xdr:colOff>38100</xdr:colOff>
      <xdr:row>37</xdr:row>
      <xdr:rowOff>34023</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3652500" y="6276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50550</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6051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132982</xdr:rowOff>
    </xdr:from>
    <xdr:to>
      <xdr:col>67</xdr:col>
      <xdr:colOff>101600</xdr:colOff>
      <xdr:row>38</xdr:row>
      <xdr:rowOff>63132</xdr:rowOff>
    </xdr:to>
    <xdr:sp macro="" textlink="">
      <xdr:nvSpPr>
        <xdr:cNvPr id="539" name="フローチャート: 判断 538">
          <a:extLst>
            <a:ext uri="{FF2B5EF4-FFF2-40B4-BE49-F238E27FC236}">
              <a16:creationId xmlns:a16="http://schemas.microsoft.com/office/drawing/2014/main" id="{00000000-0008-0000-0700-00001B020000}"/>
            </a:ext>
          </a:extLst>
        </xdr:cNvPr>
        <xdr:cNvSpPr/>
      </xdr:nvSpPr>
      <xdr:spPr>
        <a:xfrm>
          <a:off x="12763500" y="6476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79659</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6251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169863</xdr:rowOff>
    </xdr:from>
    <xdr:to>
      <xdr:col>85</xdr:col>
      <xdr:colOff>177800</xdr:colOff>
      <xdr:row>39</xdr:row>
      <xdr:rowOff>100013</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6268700" y="6684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84790</xdr:rowOff>
    </xdr:from>
    <xdr:ext cx="469744" cy="259045"/>
    <xdr:sp macro="" textlink="">
      <xdr:nvSpPr>
        <xdr:cNvPr id="547" name="消防費該当値テキスト">
          <a:extLst>
            <a:ext uri="{FF2B5EF4-FFF2-40B4-BE49-F238E27FC236}">
              <a16:creationId xmlns:a16="http://schemas.microsoft.com/office/drawing/2014/main" id="{00000000-0008-0000-0700-000023020000}"/>
            </a:ext>
          </a:extLst>
        </xdr:cNvPr>
        <xdr:cNvSpPr txBox="1"/>
      </xdr:nvSpPr>
      <xdr:spPr>
        <a:xfrm>
          <a:off x="16370300" y="6599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166586</xdr:rowOff>
    </xdr:from>
    <xdr:to>
      <xdr:col>81</xdr:col>
      <xdr:colOff>101600</xdr:colOff>
      <xdr:row>39</xdr:row>
      <xdr:rowOff>96736</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5430500" y="6681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87863</xdr:rowOff>
    </xdr:from>
    <xdr:ext cx="469744"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5246428" y="6774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17234</xdr:rowOff>
    </xdr:from>
    <xdr:to>
      <xdr:col>76</xdr:col>
      <xdr:colOff>165100</xdr:colOff>
      <xdr:row>39</xdr:row>
      <xdr:rowOff>118834</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4541500" y="6703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109961</xdr:rowOff>
    </xdr:from>
    <xdr:ext cx="469744"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4357428" y="6796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142735</xdr:rowOff>
    </xdr:from>
    <xdr:to>
      <xdr:col>72</xdr:col>
      <xdr:colOff>38100</xdr:colOff>
      <xdr:row>39</xdr:row>
      <xdr:rowOff>72885</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3652500" y="6657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64012</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3436111" y="6750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29769</xdr:rowOff>
    </xdr:from>
    <xdr:to>
      <xdr:col>67</xdr:col>
      <xdr:colOff>101600</xdr:colOff>
      <xdr:row>38</xdr:row>
      <xdr:rowOff>131369</xdr:rowOff>
    </xdr:to>
    <xdr:sp macro="" textlink="">
      <xdr:nvSpPr>
        <xdr:cNvPr id="554" name="楕円 553">
          <a:extLst>
            <a:ext uri="{FF2B5EF4-FFF2-40B4-BE49-F238E27FC236}">
              <a16:creationId xmlns:a16="http://schemas.microsoft.com/office/drawing/2014/main" id="{00000000-0008-0000-0700-00002A020000}"/>
            </a:ext>
          </a:extLst>
        </xdr:cNvPr>
        <xdr:cNvSpPr/>
      </xdr:nvSpPr>
      <xdr:spPr>
        <a:xfrm>
          <a:off x="12763500" y="6544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122496</xdr:rowOff>
    </xdr:from>
    <xdr:ext cx="534377"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547111" y="6637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35527</xdr:rowOff>
    </xdr:from>
    <xdr:to>
      <xdr:col>85</xdr:col>
      <xdr:colOff>126364</xdr:colOff>
      <xdr:row>58</xdr:row>
      <xdr:rowOff>153988</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608027"/>
          <a:ext cx="1269" cy="14900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157815</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10101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153988</xdr:rowOff>
    </xdr:from>
    <xdr:to>
      <xdr:col>86</xdr:col>
      <xdr:colOff>25400</xdr:colOff>
      <xdr:row>58</xdr:row>
      <xdr:rowOff>153988</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1009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153654</xdr:rowOff>
    </xdr:from>
    <xdr:ext cx="599010"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383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104,557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35527</xdr:rowOff>
    </xdr:from>
    <xdr:to>
      <xdr:col>86</xdr:col>
      <xdr:colOff>25400</xdr:colOff>
      <xdr:row>50</xdr:row>
      <xdr:rowOff>35527</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60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43528</xdr:rowOff>
    </xdr:from>
    <xdr:to>
      <xdr:col>85</xdr:col>
      <xdr:colOff>127000</xdr:colOff>
      <xdr:row>58</xdr:row>
      <xdr:rowOff>100130</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5481300" y="9987628"/>
          <a:ext cx="838200" cy="56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164972</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2518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142095</xdr:rowOff>
    </xdr:from>
    <xdr:to>
      <xdr:col>85</xdr:col>
      <xdr:colOff>177800</xdr:colOff>
      <xdr:row>55</xdr:row>
      <xdr:rowOff>72245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40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100130</xdr:rowOff>
    </xdr:from>
    <xdr:to>
      <xdr:col>81</xdr:col>
      <xdr:colOff>50800</xdr:colOff>
      <xdr:row>58</xdr:row>
      <xdr:rowOff>163612</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4592300" y="10044230"/>
          <a:ext cx="889000" cy="63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82796</xdr:rowOff>
    </xdr:from>
    <xdr:to>
      <xdr:col>81</xdr:col>
      <xdr:colOff>101600</xdr:colOff>
      <xdr:row>56</xdr:row>
      <xdr:rowOff>12946</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512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29473</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287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70914</xdr:rowOff>
    </xdr:from>
    <xdr:to>
      <xdr:col>76</xdr:col>
      <xdr:colOff>114300</xdr:colOff>
      <xdr:row>58</xdr:row>
      <xdr:rowOff>163612</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3703300" y="10015014"/>
          <a:ext cx="889000" cy="92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164681</xdr:rowOff>
    </xdr:from>
    <xdr:to>
      <xdr:col>76</xdr:col>
      <xdr:colOff>165100</xdr:colOff>
      <xdr:row>56</xdr:row>
      <xdr:rowOff>94831</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594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111358</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9369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167498</xdr:rowOff>
    </xdr:from>
    <xdr:to>
      <xdr:col>71</xdr:col>
      <xdr:colOff>177800</xdr:colOff>
      <xdr:row>58</xdr:row>
      <xdr:rowOff>70914</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a:off x="12814300" y="9768698"/>
          <a:ext cx="889000" cy="246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65651</xdr:rowOff>
    </xdr:from>
    <xdr:to>
      <xdr:col>72</xdr:col>
      <xdr:colOff>38100</xdr:colOff>
      <xdr:row>56</xdr:row>
      <xdr:rowOff>167251</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666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12328</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442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140541</xdr:rowOff>
    </xdr:from>
    <xdr:to>
      <xdr:col>67</xdr:col>
      <xdr:colOff>101600</xdr:colOff>
      <xdr:row>57</xdr:row>
      <xdr:rowOff>70691</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741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61818</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834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164178</xdr:rowOff>
    </xdr:from>
    <xdr:to>
      <xdr:col>85</xdr:col>
      <xdr:colOff>177800</xdr:colOff>
      <xdr:row>58</xdr:row>
      <xdr:rowOff>94328</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993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79105</xdr:rowOff>
    </xdr:from>
    <xdr:ext cx="534377"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9851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49330</xdr:rowOff>
    </xdr:from>
    <xdr:to>
      <xdr:col>81</xdr:col>
      <xdr:colOff>101600</xdr:colOff>
      <xdr:row>58</xdr:row>
      <xdr:rowOff>150930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9993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142057</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214111" y="10086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112812</xdr:rowOff>
    </xdr:from>
    <xdr:to>
      <xdr:col>76</xdr:col>
      <xdr:colOff>165100</xdr:colOff>
      <xdr:row>59</xdr:row>
      <xdr:rowOff>42962</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10056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59</xdr:row>
      <xdr:rowOff>34089</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325111" y="10149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20114</xdr:rowOff>
    </xdr:from>
    <xdr:to>
      <xdr:col>72</xdr:col>
      <xdr:colOff>38100</xdr:colOff>
      <xdr:row>58</xdr:row>
      <xdr:rowOff>121714</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996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112841</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36111" y="10056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116698</xdr:rowOff>
    </xdr:from>
    <xdr:to>
      <xdr:col>67</xdr:col>
      <xdr:colOff>101600</xdr:colOff>
      <xdr:row>57</xdr:row>
      <xdr:rowOff>46848</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717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63375</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47111" y="9493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136793</xdr:rowOff>
    </xdr:from>
    <xdr:to>
      <xdr:col>85</xdr:col>
      <xdr:colOff>126364</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138293"/>
          <a:ext cx="1269" cy="1505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83470</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913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92,178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136793</xdr:rowOff>
    </xdr:from>
    <xdr:to>
      <xdr:col>86</xdr:col>
      <xdr:colOff>25400</xdr:colOff>
      <xdr:row>70</xdr:row>
      <xdr:rowOff>136793</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138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96625</xdr:rowOff>
    </xdr:from>
    <xdr:to>
      <xdr:col>85</xdr:col>
      <xdr:colOff>127000</xdr:colOff>
      <xdr:row>79</xdr:row>
      <xdr:rowOff>98879</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5481300" y="13641175"/>
          <a:ext cx="838200" cy="2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133445</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3350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110568</xdr:rowOff>
    </xdr:from>
    <xdr:to>
      <xdr:col>85</xdr:col>
      <xdr:colOff>177800</xdr:colOff>
      <xdr:row>79</xdr:row>
      <xdr:rowOff>40718</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48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96625</xdr:rowOff>
    </xdr:from>
    <xdr:to>
      <xdr:col>81</xdr:col>
      <xdr:colOff>50800</xdr:colOff>
      <xdr:row>79</xdr:row>
      <xdr:rowOff>98879</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4592300" y="13641175"/>
          <a:ext cx="889000" cy="2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125688</xdr:rowOff>
    </xdr:from>
    <xdr:to>
      <xdr:col>81</xdr:col>
      <xdr:colOff>101600</xdr:colOff>
      <xdr:row>79</xdr:row>
      <xdr:rowOff>55838</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498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72365</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274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98879</xdr:rowOff>
    </xdr:from>
    <xdr:to>
      <xdr:col>76</xdr:col>
      <xdr:colOff>114300</xdr:colOff>
      <xdr:row>79</xdr:row>
      <xdr:rowOff>98879</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101685</xdr:rowOff>
    </xdr:from>
    <xdr:to>
      <xdr:col>76</xdr:col>
      <xdr:colOff>165100</xdr:colOff>
      <xdr:row>79</xdr:row>
      <xdr:rowOff>31835</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474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48362</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250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96527</xdr:rowOff>
    </xdr:from>
    <xdr:to>
      <xdr:col>71</xdr:col>
      <xdr:colOff>177800</xdr:colOff>
      <xdr:row>79</xdr:row>
      <xdr:rowOff>98879</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2814300" y="13641077"/>
          <a:ext cx="889000" cy="2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56716</xdr:rowOff>
    </xdr:from>
    <xdr:to>
      <xdr:col>72</xdr:col>
      <xdr:colOff>38100</xdr:colOff>
      <xdr:row>78</xdr:row>
      <xdr:rowOff>158316</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429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3393</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205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31815</xdr:rowOff>
    </xdr:from>
    <xdr:to>
      <xdr:col>67</xdr:col>
      <xdr:colOff>101600</xdr:colOff>
      <xdr:row>79</xdr:row>
      <xdr:rowOff>133415</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57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149942</xdr:rowOff>
    </xdr:from>
    <xdr:ext cx="378565"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625017" y="133515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134456</xdr:rowOff>
    </xdr:from>
    <xdr:ext cx="249299"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5075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45825</xdr:rowOff>
    </xdr:from>
    <xdr:to>
      <xdr:col>81</xdr:col>
      <xdr:colOff>101600</xdr:colOff>
      <xdr:row>79</xdr:row>
      <xdr:rowOff>147425</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590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138552</xdr:rowOff>
    </xdr:from>
    <xdr:ext cx="378565"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92017" y="136831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45727</xdr:rowOff>
    </xdr:from>
    <xdr:to>
      <xdr:col>67</xdr:col>
      <xdr:colOff>101600</xdr:colOff>
      <xdr:row>79</xdr:row>
      <xdr:rowOff>147327</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59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138454</xdr:rowOff>
    </xdr:from>
    <xdr:ext cx="378565"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625017" y="136830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6" name="公債費グラフ枠">
          <a:extLst>
            <a:ext uri="{FF2B5EF4-FFF2-40B4-BE49-F238E27FC236}">
              <a16:creationId xmlns:a16="http://schemas.microsoft.com/office/drawing/2014/main" id="{00000000-0008-0000-0700-0000B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11668</xdr:rowOff>
    </xdr:from>
    <xdr:to>
      <xdr:col>85</xdr:col>
      <xdr:colOff>126364</xdr:colOff>
      <xdr:row>98</xdr:row>
      <xdr:rowOff>124662</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6317595" y="15442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128489</xdr:rowOff>
    </xdr:from>
    <xdr:ext cx="534377" cy="259045"/>
    <xdr:sp macro="" textlink="">
      <xdr:nvSpPr>
        <xdr:cNvPr id="698" name="公債費最小値テキスト">
          <a:extLst>
            <a:ext uri="{FF2B5EF4-FFF2-40B4-BE49-F238E27FC236}">
              <a16:creationId xmlns:a16="http://schemas.microsoft.com/office/drawing/2014/main" id="{00000000-0008-0000-0700-0000BA020000}"/>
            </a:ext>
          </a:extLst>
        </xdr:cNvPr>
        <xdr:cNvSpPr txBox="1"/>
      </xdr:nvSpPr>
      <xdr:spPr>
        <a:xfrm>
          <a:off x="16370300" y="16930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124662</xdr:rowOff>
    </xdr:from>
    <xdr:to>
      <xdr:col>86</xdr:col>
      <xdr:colOff>25400</xdr:colOff>
      <xdr:row>98</xdr:row>
      <xdr:rowOff>124662</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6926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129795</xdr:rowOff>
    </xdr:from>
    <xdr:ext cx="599010" cy="259045"/>
    <xdr:sp macro="" textlink="">
      <xdr:nvSpPr>
        <xdr:cNvPr id="700" name="公債費最大値テキスト">
          <a:extLst>
            <a:ext uri="{FF2B5EF4-FFF2-40B4-BE49-F238E27FC236}">
              <a16:creationId xmlns:a16="http://schemas.microsoft.com/office/drawing/2014/main" id="{00000000-0008-0000-0700-0000BC020000}"/>
            </a:ext>
          </a:extLst>
        </xdr:cNvPr>
        <xdr:cNvSpPr txBox="1"/>
      </xdr:nvSpPr>
      <xdr:spPr>
        <a:xfrm>
          <a:off x="16370300" y="15217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119,841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11668</xdr:rowOff>
    </xdr:from>
    <xdr:to>
      <xdr:col>86</xdr:col>
      <xdr:colOff>25400</xdr:colOff>
      <xdr:row>90</xdr:row>
      <xdr:rowOff>11668</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6230600" y="15442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108251</xdr:rowOff>
    </xdr:from>
    <xdr:to>
      <xdr:col>85</xdr:col>
      <xdr:colOff>127000</xdr:colOff>
      <xdr:row>98</xdr:row>
      <xdr:rowOff>112855</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5481300" y="16910351"/>
          <a:ext cx="838200" cy="4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22672</xdr:rowOff>
    </xdr:from>
    <xdr:ext cx="534377" cy="259045"/>
    <xdr:sp macro="" textlink="">
      <xdr:nvSpPr>
        <xdr:cNvPr id="703" name="公債費平均値テキスト">
          <a:extLst>
            <a:ext uri="{FF2B5EF4-FFF2-40B4-BE49-F238E27FC236}">
              <a16:creationId xmlns:a16="http://schemas.microsoft.com/office/drawing/2014/main" id="{00000000-0008-0000-0700-0000BF020000}"/>
            </a:ext>
          </a:extLst>
        </xdr:cNvPr>
        <xdr:cNvSpPr txBox="1"/>
      </xdr:nvSpPr>
      <xdr:spPr>
        <a:xfrm>
          <a:off x="16370300" y="161389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171245</xdr:rowOff>
    </xdr:from>
    <xdr:to>
      <xdr:col>85</xdr:col>
      <xdr:colOff>177800</xdr:colOff>
      <xdr:row>95</xdr:row>
      <xdr:rowOff>101395</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6268700" y="16287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95875</xdr:rowOff>
    </xdr:from>
    <xdr:to>
      <xdr:col>81</xdr:col>
      <xdr:colOff>50800</xdr:colOff>
      <xdr:row>98</xdr:row>
      <xdr:rowOff>108251</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a:off x="14592300" y="16897975"/>
          <a:ext cx="889000" cy="12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16467</xdr:rowOff>
    </xdr:from>
    <xdr:to>
      <xdr:col>81</xdr:col>
      <xdr:colOff>101600</xdr:colOff>
      <xdr:row>95</xdr:row>
      <xdr:rowOff>118067</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5430500" y="16304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134594</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14111" y="16079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95875</xdr:rowOff>
    </xdr:from>
    <xdr:to>
      <xdr:col>76</xdr:col>
      <xdr:colOff>114300</xdr:colOff>
      <xdr:row>98</xdr:row>
      <xdr:rowOff>101082</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3703300" y="16897975"/>
          <a:ext cx="889000" cy="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34804</xdr:rowOff>
    </xdr:from>
    <xdr:to>
      <xdr:col>76</xdr:col>
      <xdr:colOff>165100</xdr:colOff>
      <xdr:row>95</xdr:row>
      <xdr:rowOff>136404</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4541500" y="1632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152931</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097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101082</xdr:rowOff>
    </xdr:from>
    <xdr:to>
      <xdr:col>71</xdr:col>
      <xdr:colOff>177800</xdr:colOff>
      <xdr:row>98</xdr:row>
      <xdr:rowOff>109950</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2814300" y="16903182"/>
          <a:ext cx="889000" cy="8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34705</xdr:rowOff>
    </xdr:from>
    <xdr:to>
      <xdr:col>72</xdr:col>
      <xdr:colOff>38100</xdr:colOff>
      <xdr:row>95</xdr:row>
      <xdr:rowOff>136305</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3652500" y="1632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152832</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097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128073</xdr:rowOff>
    </xdr:from>
    <xdr:to>
      <xdr:col>67</xdr:col>
      <xdr:colOff>101600</xdr:colOff>
      <xdr:row>98</xdr:row>
      <xdr:rowOff>58223</xdr:rowOff>
    </xdr:to>
    <xdr:sp macro="" textlink="">
      <xdr:nvSpPr>
        <xdr:cNvPr id="714" name="フローチャート: 判断 713">
          <a:extLst>
            <a:ext uri="{FF2B5EF4-FFF2-40B4-BE49-F238E27FC236}">
              <a16:creationId xmlns:a16="http://schemas.microsoft.com/office/drawing/2014/main" id="{00000000-0008-0000-0700-0000CA020000}"/>
            </a:ext>
          </a:extLst>
        </xdr:cNvPr>
        <xdr:cNvSpPr/>
      </xdr:nvSpPr>
      <xdr:spPr>
        <a:xfrm>
          <a:off x="12763500" y="16758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74750</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533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62055</xdr:rowOff>
    </xdr:from>
    <xdr:to>
      <xdr:col>85</xdr:col>
      <xdr:colOff>177800</xdr:colOff>
      <xdr:row>98</xdr:row>
      <xdr:rowOff>163655</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6268700" y="16864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148432</xdr:rowOff>
    </xdr:from>
    <xdr:ext cx="534377" cy="259045"/>
    <xdr:sp macro="" textlink="">
      <xdr:nvSpPr>
        <xdr:cNvPr id="722" name="公債費該当値テキスト">
          <a:extLst>
            <a:ext uri="{FF2B5EF4-FFF2-40B4-BE49-F238E27FC236}">
              <a16:creationId xmlns:a16="http://schemas.microsoft.com/office/drawing/2014/main" id="{00000000-0008-0000-0700-0000D2020000}"/>
            </a:ext>
          </a:extLst>
        </xdr:cNvPr>
        <xdr:cNvSpPr txBox="1"/>
      </xdr:nvSpPr>
      <xdr:spPr>
        <a:xfrm>
          <a:off x="16370300" y="16779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57451</xdr:rowOff>
    </xdr:from>
    <xdr:to>
      <xdr:col>81</xdr:col>
      <xdr:colOff>101600</xdr:colOff>
      <xdr:row>98</xdr:row>
      <xdr:rowOff>159051</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5430500" y="1685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150178</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5214111" y="16952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45075</xdr:rowOff>
    </xdr:from>
    <xdr:to>
      <xdr:col>76</xdr:col>
      <xdr:colOff>165100</xdr:colOff>
      <xdr:row>98</xdr:row>
      <xdr:rowOff>146675</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4541500" y="1684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137802</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4325111" y="16939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50282</xdr:rowOff>
    </xdr:from>
    <xdr:to>
      <xdr:col>72</xdr:col>
      <xdr:colOff>38100</xdr:colOff>
      <xdr:row>98</xdr:row>
      <xdr:rowOff>151882</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3652500" y="16852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143009</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3436111" y="16945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59150</xdr:rowOff>
    </xdr:from>
    <xdr:to>
      <xdr:col>67</xdr:col>
      <xdr:colOff>101600</xdr:colOff>
      <xdr:row>98</xdr:row>
      <xdr:rowOff>160750</xdr:rowOff>
    </xdr:to>
    <xdr:sp macro="" textlink="">
      <xdr:nvSpPr>
        <xdr:cNvPr id="729" name="楕円 728">
          <a:extLst>
            <a:ext uri="{FF2B5EF4-FFF2-40B4-BE49-F238E27FC236}">
              <a16:creationId xmlns:a16="http://schemas.microsoft.com/office/drawing/2014/main" id="{00000000-0008-0000-0700-0000D9020000}"/>
            </a:ext>
          </a:extLst>
        </xdr:cNvPr>
        <xdr:cNvSpPr/>
      </xdr:nvSpPr>
      <xdr:spPr>
        <a:xfrm>
          <a:off x="12763500" y="1686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151877</xdr:rowOff>
    </xdr:from>
    <xdr:ext cx="534377"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2547111" y="16953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1" name="諸支出金グラフ枠">
          <a:extLst>
            <a:ext uri="{FF2B5EF4-FFF2-40B4-BE49-F238E27FC236}">
              <a16:creationId xmlns:a16="http://schemas.microsoft.com/office/drawing/2014/main" id="{00000000-0008-0000-0700-0000E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60833</xdr:rowOff>
    </xdr:from>
    <xdr:to>
      <xdr:col>116</xdr:col>
      <xdr:colOff>62864</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flipV="1">
          <a:off x="22159595" y="5547233"/>
          <a:ext cx="1269" cy="1107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171147</xdr:rowOff>
    </xdr:from>
    <xdr:ext cx="249299" cy="259045"/>
    <xdr:sp macro="" textlink="">
      <xdr:nvSpPr>
        <xdr:cNvPr id="753" name="諸支出金最小値テキスト">
          <a:extLst>
            <a:ext uri="{FF2B5EF4-FFF2-40B4-BE49-F238E27FC236}">
              <a16:creationId xmlns:a16="http://schemas.microsoft.com/office/drawing/2014/main" id="{00000000-0008-0000-0700-0000F1020000}"/>
            </a:ext>
          </a:extLst>
        </xdr:cNvPr>
        <xdr:cNvSpPr txBox="1"/>
      </xdr:nvSpPr>
      <xdr:spPr>
        <a:xfrm>
          <a:off x="22212300" y="6686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7510</xdr:rowOff>
    </xdr:from>
    <xdr:ext cx="534377" cy="259045"/>
    <xdr:sp macro="" textlink="">
      <xdr:nvSpPr>
        <xdr:cNvPr id="755" name="諸支出金最大値テキスト">
          <a:extLst>
            <a:ext uri="{FF2B5EF4-FFF2-40B4-BE49-F238E27FC236}">
              <a16:creationId xmlns:a16="http://schemas.microsoft.com/office/drawing/2014/main" id="{00000000-0008-0000-0700-0000F3020000}"/>
            </a:ext>
          </a:extLst>
        </xdr:cNvPr>
        <xdr:cNvSpPr txBox="1"/>
      </xdr:nvSpPr>
      <xdr:spPr>
        <a:xfrm>
          <a:off x="22212300" y="5322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24,225</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60833</xdr:rowOff>
    </xdr:from>
    <xdr:to>
      <xdr:col>116</xdr:col>
      <xdr:colOff>152400</xdr:colOff>
      <xdr:row>32</xdr:row>
      <xdr:rowOff>60833</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22072600" y="5547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88597</xdr:rowOff>
    </xdr:from>
    <xdr:ext cx="378565" cy="259045"/>
    <xdr:sp macro="" textlink="">
      <xdr:nvSpPr>
        <xdr:cNvPr id="758" name="諸支出金平均値テキスト">
          <a:extLst>
            <a:ext uri="{FF2B5EF4-FFF2-40B4-BE49-F238E27FC236}">
              <a16:creationId xmlns:a16="http://schemas.microsoft.com/office/drawing/2014/main" id="{00000000-0008-0000-0700-0000F6020000}"/>
            </a:ext>
          </a:extLst>
        </xdr:cNvPr>
        <xdr:cNvSpPr txBox="1"/>
      </xdr:nvSpPr>
      <xdr:spPr>
        <a:xfrm>
          <a:off x="22212300" y="643224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65720</xdr:rowOff>
    </xdr:from>
    <xdr:to>
      <xdr:col>116</xdr:col>
      <xdr:colOff>114300</xdr:colOff>
      <xdr:row>38</xdr:row>
      <xdr:rowOff>167320</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2110700" y="658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68509</xdr:rowOff>
    </xdr:from>
    <xdr:to>
      <xdr:col>112</xdr:col>
      <xdr:colOff>38100</xdr:colOff>
      <xdr:row>38</xdr:row>
      <xdr:rowOff>170109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1272500" y="658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15186</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134017" y="63588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65217</xdr:rowOff>
    </xdr:from>
    <xdr:to>
      <xdr:col>107</xdr:col>
      <xdr:colOff>101600</xdr:colOff>
      <xdr:row>38</xdr:row>
      <xdr:rowOff>166817</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20383500" y="6580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11894</xdr:rowOff>
    </xdr:from>
    <xdr:ext cx="378565"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245017" y="63555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6" name="直線コネクタ 765">
          <a:extLst>
            <a:ext uri="{FF2B5EF4-FFF2-40B4-BE49-F238E27FC236}">
              <a16:creationId xmlns:a16="http://schemas.microsoft.com/office/drawing/2014/main" id="{00000000-0008-0000-0700-0000FE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67137</xdr:rowOff>
    </xdr:from>
    <xdr:to>
      <xdr:col>102</xdr:col>
      <xdr:colOff>165100</xdr:colOff>
      <xdr:row>38</xdr:row>
      <xdr:rowOff>168737</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9494500" y="658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13814</xdr:rowOff>
    </xdr:from>
    <xdr:ext cx="378565"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6017" y="63574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83414</xdr:rowOff>
    </xdr:from>
    <xdr:to>
      <xdr:col>98</xdr:col>
      <xdr:colOff>38100</xdr:colOff>
      <xdr:row>39</xdr:row>
      <xdr:rowOff>13564</xdr:rowOff>
    </xdr:to>
    <xdr:sp macro="" textlink="">
      <xdr:nvSpPr>
        <xdr:cNvPr id="769" name="フローチャート: 判断 768">
          <a:extLst>
            <a:ext uri="{FF2B5EF4-FFF2-40B4-BE49-F238E27FC236}">
              <a16:creationId xmlns:a16="http://schemas.microsoft.com/office/drawing/2014/main" id="{00000000-0008-0000-0700-000001030000}"/>
            </a:ext>
          </a:extLst>
        </xdr:cNvPr>
        <xdr:cNvSpPr/>
      </xdr:nvSpPr>
      <xdr:spPr>
        <a:xfrm>
          <a:off x="18605500" y="6598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30091</xdr:rowOff>
    </xdr:from>
    <xdr:ext cx="378565"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467017" y="63737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44147</xdr:rowOff>
    </xdr:from>
    <xdr:ext cx="249299" cy="259045"/>
    <xdr:sp macro="" textlink="">
      <xdr:nvSpPr>
        <xdr:cNvPr id="777" name="諸支出金該当値テキスト">
          <a:extLst>
            <a:ext uri="{FF2B5EF4-FFF2-40B4-BE49-F238E27FC236}">
              <a16:creationId xmlns:a16="http://schemas.microsoft.com/office/drawing/2014/main" id="{00000000-0008-0000-0700-000009030000}"/>
            </a:ext>
          </a:extLst>
        </xdr:cNvPr>
        <xdr:cNvSpPr txBox="1"/>
      </xdr:nvSpPr>
      <xdr:spPr>
        <a:xfrm>
          <a:off x="22212300" y="6559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4" name="楕円 783">
          <a:extLst>
            <a:ext uri="{FF2B5EF4-FFF2-40B4-BE49-F238E27FC236}">
              <a16:creationId xmlns:a16="http://schemas.microsoft.com/office/drawing/2014/main" id="{00000000-0008-0000-0700-000010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0" name="前年度繰上充用金グラフ枠">
          <a:extLst>
            <a:ext uri="{FF2B5EF4-FFF2-40B4-BE49-F238E27FC236}">
              <a16:creationId xmlns:a16="http://schemas.microsoft.com/office/drawing/2014/main" id="{00000000-0008-0000-0700-00002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2" name="前年度繰上充用金最小値テキスト">
          <a:extLst>
            <a:ext uri="{FF2B5EF4-FFF2-40B4-BE49-F238E27FC236}">
              <a16:creationId xmlns:a16="http://schemas.microsoft.com/office/drawing/2014/main" id="{00000000-0008-0000-0700-00002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4" name="前年度繰上充用金最大値テキスト">
          <a:extLst>
            <a:ext uri="{FF2B5EF4-FFF2-40B4-BE49-F238E27FC236}">
              <a16:creationId xmlns:a16="http://schemas.microsoft.com/office/drawing/2014/main" id="{00000000-0008-0000-0700-00002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7" name="前年度繰上充用金平均値テキスト">
          <a:extLst>
            <a:ext uri="{FF2B5EF4-FFF2-40B4-BE49-F238E27FC236}">
              <a16:creationId xmlns:a16="http://schemas.microsoft.com/office/drawing/2014/main" id="{00000000-0008-0000-0700-00002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5" name="直線コネクタ 814">
          <a:extLst>
            <a:ext uri="{FF2B5EF4-FFF2-40B4-BE49-F238E27FC236}">
              <a16:creationId xmlns:a16="http://schemas.microsoft.com/office/drawing/2014/main" id="{00000000-0008-0000-0700-00002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フローチャート: 判断 817">
          <a:extLst>
            <a:ext uri="{FF2B5EF4-FFF2-40B4-BE49-F238E27FC236}">
              <a16:creationId xmlns:a16="http://schemas.microsoft.com/office/drawing/2014/main" id="{00000000-0008-0000-0700-00003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6" name="前年度繰上充用金該当値テキスト">
          <a:extLst>
            <a:ext uri="{FF2B5EF4-FFF2-40B4-BE49-F238E27FC236}">
              <a16:creationId xmlns:a16="http://schemas.microsoft.com/office/drawing/2014/main" id="{00000000-0008-0000-0700-00003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3" name="楕円 832">
          <a:extLst>
            <a:ext uri="{FF2B5EF4-FFF2-40B4-BE49-F238E27FC236}">
              <a16:creationId xmlns:a16="http://schemas.microsoft.com/office/drawing/2014/main" id="{00000000-0008-0000-0700-00004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5" name="正方形/長方形 834">
          <a:extLst>
            <a:ext uri="{FF2B5EF4-FFF2-40B4-BE49-F238E27FC236}">
              <a16:creationId xmlns:a16="http://schemas.microsoft.com/office/drawing/2014/main" id="{00000000-0008-0000-0700-00004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6" name="正方形/長方形 835">
          <a:extLst>
            <a:ext uri="{FF2B5EF4-FFF2-40B4-BE49-F238E27FC236}">
              <a16:creationId xmlns:a16="http://schemas.microsoft.com/office/drawing/2014/main" id="{00000000-0008-0000-0700-00004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本市においては、目的別決算額における民生費の構成比が最も高く、類似団体を大きく上回り</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位となっている。特に昨年度と比較して施設型・地域型保育給付事業（</a:t>
          </a:r>
          <a:r>
            <a:rPr kumimoji="1" lang="en-US" altLang="ja-JP" sz="1300">
              <a:latin typeface="ＭＳ Ｐゴシック" panose="020B0600070205080204" pitchFamily="50" charset="-128"/>
              <a:ea typeface="ＭＳ Ｐゴシック" panose="020B0600070205080204" pitchFamily="50" charset="-128"/>
            </a:rPr>
            <a:t>585,747</a:t>
          </a:r>
          <a:r>
            <a:rPr kumimoji="1" lang="ja-JP" altLang="en-US" sz="1300">
              <a:latin typeface="ＭＳ Ｐゴシック" panose="020B0600070205080204" pitchFamily="50" charset="-128"/>
              <a:ea typeface="ＭＳ Ｐゴシック" panose="020B0600070205080204" pitchFamily="50" charset="-128"/>
            </a:rPr>
            <a:t>千円増）及び障害者福祉サービス費等給付事業（</a:t>
          </a:r>
          <a:r>
            <a:rPr kumimoji="1" lang="en-US" altLang="ja-JP" sz="1300">
              <a:latin typeface="ＭＳ Ｐゴシック" panose="020B0600070205080204" pitchFamily="50" charset="-128"/>
              <a:ea typeface="ＭＳ Ｐゴシック" panose="020B0600070205080204" pitchFamily="50" charset="-128"/>
            </a:rPr>
            <a:t>426,184</a:t>
          </a:r>
          <a:r>
            <a:rPr kumimoji="1" lang="ja-JP" altLang="en-US" sz="1300">
              <a:latin typeface="ＭＳ Ｐゴシック" panose="020B0600070205080204" pitchFamily="50" charset="-128"/>
              <a:ea typeface="ＭＳ Ｐゴシック" panose="020B0600070205080204" pitchFamily="50" charset="-128"/>
            </a:rPr>
            <a:t>千円増）の増額が大きく、</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人当たりのコストが</a:t>
          </a:r>
          <a:r>
            <a:rPr kumimoji="1" lang="en-US" altLang="ja-JP" sz="1300">
              <a:latin typeface="ＭＳ Ｐゴシック" panose="020B0600070205080204" pitchFamily="50" charset="-128"/>
              <a:ea typeface="ＭＳ Ｐゴシック" panose="020B0600070205080204" pitchFamily="50" charset="-128"/>
            </a:rPr>
            <a:t>32,500</a:t>
          </a:r>
          <a:r>
            <a:rPr kumimoji="1" lang="ja-JP" altLang="en-US" sz="1300">
              <a:latin typeface="ＭＳ Ｐゴシック" panose="020B0600070205080204" pitchFamily="50" charset="-128"/>
              <a:ea typeface="ＭＳ Ｐゴシック" panose="020B0600070205080204" pitchFamily="50" charset="-128"/>
            </a:rPr>
            <a:t>円増加する状態となっており、依然適切な予算執行が求められる。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総務費については、防災行政無線機能強化更新事業（</a:t>
          </a:r>
          <a:r>
            <a:rPr kumimoji="1" lang="en-US" altLang="ja-JP" sz="1300">
              <a:latin typeface="ＭＳ Ｐゴシック" panose="020B0600070205080204" pitchFamily="50" charset="-128"/>
              <a:ea typeface="ＭＳ Ｐゴシック" panose="020B0600070205080204" pitchFamily="50" charset="-128"/>
            </a:rPr>
            <a:t>607,056</a:t>
          </a:r>
          <a:r>
            <a:rPr kumimoji="1" lang="ja-JP" altLang="en-US" sz="1300">
              <a:latin typeface="ＭＳ Ｐゴシック" panose="020B0600070205080204" pitchFamily="50" charset="-128"/>
              <a:ea typeface="ＭＳ Ｐゴシック" panose="020B0600070205080204" pitchFamily="50" charset="-128"/>
            </a:rPr>
            <a:t>千円増）及び基金管理費（</a:t>
          </a:r>
          <a:r>
            <a:rPr kumimoji="1" lang="en-US" altLang="ja-JP" sz="1300">
              <a:latin typeface="ＭＳ Ｐゴシック" panose="020B0600070205080204" pitchFamily="50" charset="-128"/>
              <a:ea typeface="ＭＳ Ｐゴシック" panose="020B0600070205080204" pitchFamily="50" charset="-128"/>
            </a:rPr>
            <a:t>372,897</a:t>
          </a:r>
          <a:r>
            <a:rPr kumimoji="1" lang="ja-JP" altLang="en-US" sz="1300">
              <a:latin typeface="ＭＳ Ｐゴシック" panose="020B0600070205080204" pitchFamily="50" charset="-128"/>
              <a:ea typeface="ＭＳ Ｐゴシック" panose="020B0600070205080204" pitchFamily="50" charset="-128"/>
            </a:rPr>
            <a:t>千円増）等に伴い、</a:t>
          </a:r>
          <a:r>
            <a:rPr kumimoji="1" lang="en-US" altLang="ja-JP" sz="1300">
              <a:latin typeface="ＭＳ Ｐゴシック" panose="020B0600070205080204" pitchFamily="50" charset="-128"/>
              <a:ea typeface="ＭＳ Ｐゴシック" panose="020B0600070205080204" pitchFamily="50" charset="-128"/>
            </a:rPr>
            <a:t>23,620</a:t>
          </a:r>
          <a:r>
            <a:rPr kumimoji="1" lang="ja-JP" altLang="en-US" sz="1300">
              <a:latin typeface="ＭＳ Ｐゴシック" panose="020B0600070205080204" pitchFamily="50" charset="-128"/>
              <a:ea typeface="ＭＳ Ｐゴシック" panose="020B0600070205080204" pitchFamily="50" charset="-128"/>
            </a:rPr>
            <a:t>円の増加があるものの、類似団体平均を下回っている。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土木費においては、糸満市スポーツ観光交流拠点施設整備事（特定推進費）の繰越及び市営住宅建設事業等の増額に伴い、類似団体平均値を上回っている。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その他経費では、議会費を除き軒並み類似団体を下回っており、商工費、衛生費、教育費が低いことから、将来的な労働人口や、子育て世帯の他市町村への流出が懸念される。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沖縄県糸満市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標準財政規模</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分母</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が前年度比で</a:t>
          </a:r>
          <a:r>
            <a:rPr kumimoji="1" lang="en-US" altLang="ja-JP" sz="1400">
              <a:latin typeface="ＭＳ ゴシック" pitchFamily="49" charset="-128"/>
              <a:ea typeface="ＭＳ ゴシック" pitchFamily="49" charset="-128"/>
            </a:rPr>
            <a:t>498,670</a:t>
          </a:r>
          <a:r>
            <a:rPr kumimoji="1" lang="ja-JP" altLang="en-US" sz="1400">
              <a:latin typeface="ＭＳ ゴシック" pitchFamily="49" charset="-128"/>
              <a:ea typeface="ＭＳ ゴシック" pitchFamily="49" charset="-128"/>
            </a:rPr>
            <a:t>千円増加</a:t>
          </a:r>
          <a:r>
            <a:rPr kumimoji="1" lang="en-US" altLang="ja-JP" sz="1400">
              <a:latin typeface="ＭＳ ゴシック" pitchFamily="49" charset="-128"/>
              <a:ea typeface="ＭＳ ゴシック" pitchFamily="49" charset="-128"/>
            </a:rPr>
            <a:t>(13,604,063</a:t>
          </a:r>
          <a:r>
            <a:rPr kumimoji="1" lang="ja-JP" altLang="en-US" sz="1400">
              <a:latin typeface="ＭＳ ゴシック" pitchFamily="49" charset="-128"/>
              <a:ea typeface="ＭＳ ゴシック" pitchFamily="49" charset="-128"/>
            </a:rPr>
            <a:t>千円 → </a:t>
          </a:r>
          <a:r>
            <a:rPr kumimoji="1" lang="en-US" altLang="ja-JP" sz="1400">
              <a:latin typeface="ＭＳ ゴシック" pitchFamily="49" charset="-128"/>
              <a:ea typeface="ＭＳ ゴシック" pitchFamily="49" charset="-128"/>
            </a:rPr>
            <a:t>14,102,733</a:t>
          </a:r>
          <a:r>
            <a:rPr kumimoji="1" lang="ja-JP" altLang="en-US" sz="1400">
              <a:latin typeface="ＭＳ ゴシック" pitchFamily="49" charset="-128"/>
              <a:ea typeface="ＭＳ ゴシック" pitchFamily="49" charset="-128"/>
            </a:rPr>
            <a:t>千円、約</a:t>
          </a:r>
          <a:r>
            <a:rPr kumimoji="1" lang="en-US" altLang="ja-JP" sz="1400">
              <a:latin typeface="ＭＳ ゴシック" pitchFamily="49" charset="-128"/>
              <a:ea typeface="ＭＳ ゴシック" pitchFamily="49" charset="-128"/>
            </a:rPr>
            <a:t>3.7%</a:t>
          </a:r>
          <a:r>
            <a:rPr kumimoji="1" lang="ja-JP" altLang="en-US" sz="1400">
              <a:latin typeface="ＭＳ ゴシック" pitchFamily="49" charset="-128"/>
              <a:ea typeface="ＭＳ ゴシック" pitchFamily="49" charset="-128"/>
            </a:rPr>
            <a:t>増</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した一方で、実質収支</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分子</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は△</a:t>
          </a:r>
          <a:r>
            <a:rPr kumimoji="1" lang="en-US" altLang="ja-JP" sz="1400">
              <a:latin typeface="ＭＳ ゴシック" pitchFamily="49" charset="-128"/>
              <a:ea typeface="ＭＳ ゴシック" pitchFamily="49" charset="-128"/>
            </a:rPr>
            <a:t>165,308</a:t>
          </a:r>
          <a:r>
            <a:rPr kumimoji="1" lang="ja-JP" altLang="en-US" sz="1400">
              <a:latin typeface="ＭＳ ゴシック" pitchFamily="49" charset="-128"/>
              <a:ea typeface="ＭＳ ゴシック" pitchFamily="49" charset="-128"/>
            </a:rPr>
            <a:t>千円減少</a:t>
          </a:r>
          <a:r>
            <a:rPr kumimoji="1" lang="en-US" altLang="ja-JP" sz="1400">
              <a:latin typeface="ＭＳ ゴシック" pitchFamily="49" charset="-128"/>
              <a:ea typeface="ＭＳ ゴシック" pitchFamily="49" charset="-128"/>
            </a:rPr>
            <a:t>(867,012</a:t>
          </a:r>
          <a:r>
            <a:rPr kumimoji="1" lang="ja-JP" altLang="en-US" sz="1400">
              <a:latin typeface="ＭＳ ゴシック" pitchFamily="49" charset="-128"/>
              <a:ea typeface="ＭＳ ゴシック" pitchFamily="49" charset="-128"/>
            </a:rPr>
            <a:t>千円 → </a:t>
          </a:r>
          <a:r>
            <a:rPr kumimoji="1" lang="en-US" altLang="ja-JP" sz="1400">
              <a:latin typeface="ＭＳ ゴシック" pitchFamily="49" charset="-128"/>
              <a:ea typeface="ＭＳ ゴシック" pitchFamily="49" charset="-128"/>
            </a:rPr>
            <a:t>701,704</a:t>
          </a:r>
          <a:r>
            <a:rPr kumimoji="1" lang="ja-JP" altLang="en-US" sz="1400">
              <a:latin typeface="ＭＳ ゴシック" pitchFamily="49" charset="-128"/>
              <a:ea typeface="ＭＳ ゴシック" pitchFamily="49" charset="-128"/>
            </a:rPr>
            <a:t>千円、約</a:t>
          </a:r>
          <a:r>
            <a:rPr kumimoji="1" lang="en-US" altLang="ja-JP" sz="1400">
              <a:latin typeface="ＭＳ ゴシック" pitchFamily="49" charset="-128"/>
              <a:ea typeface="ＭＳ ゴシック" pitchFamily="49" charset="-128"/>
            </a:rPr>
            <a:t>19.1%</a:t>
          </a:r>
          <a:r>
            <a:rPr kumimoji="1" lang="ja-JP" altLang="en-US" sz="1400">
              <a:latin typeface="ＭＳ ゴシック" pitchFamily="49" charset="-128"/>
              <a:ea typeface="ＭＳ ゴシック" pitchFamily="49" charset="-128"/>
            </a:rPr>
            <a:t>減</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したため、実質単年度収支は赤字のままである。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財政調整基金残高は決算剰余金による積立額より取崩額が上回ったことから減少しており、標準財政規模も</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％に達しておらず、積立額が少額であるため、今後も財政健全化に取り組み必要がある。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沖縄県糸満市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水道事業会計の黒字額においては、今後は横ばいか減少で推移していく見込みとなっているが、沖縄県企業局による</a:t>
          </a:r>
          <a:r>
            <a:rPr kumimoji="1" lang="en-US" altLang="ja-JP" sz="1400">
              <a:solidFill>
                <a:sysClr val="windowText" lastClr="000000"/>
              </a:solidFill>
              <a:latin typeface="ＭＳ ゴシック" pitchFamily="49" charset="-128"/>
              <a:ea typeface="ＭＳ ゴシック" pitchFamily="49" charset="-128"/>
            </a:rPr>
            <a:t>R6.10</a:t>
          </a:r>
          <a:r>
            <a:rPr kumimoji="1" lang="ja-JP" altLang="en-US" sz="1400">
              <a:solidFill>
                <a:sysClr val="windowText" lastClr="000000"/>
              </a:solidFill>
              <a:latin typeface="ＭＳ ゴシック" pitchFamily="49" charset="-128"/>
              <a:ea typeface="ＭＳ ゴシック" pitchFamily="49" charset="-128"/>
            </a:rPr>
            <a:t>月からの料金の段階的な値上げに伴い、本市においても</a:t>
          </a:r>
          <a:r>
            <a:rPr kumimoji="1" lang="en-US" altLang="ja-JP" sz="1400">
              <a:solidFill>
                <a:sysClr val="windowText" lastClr="000000"/>
              </a:solidFill>
              <a:latin typeface="ＭＳ ゴシック" pitchFamily="49" charset="-128"/>
              <a:ea typeface="ＭＳ ゴシック" pitchFamily="49" charset="-128"/>
            </a:rPr>
            <a:t>R8.4</a:t>
          </a:r>
          <a:r>
            <a:rPr kumimoji="1" lang="ja-JP" altLang="en-US" sz="1400">
              <a:solidFill>
                <a:sysClr val="windowText" lastClr="000000"/>
              </a:solidFill>
              <a:latin typeface="ＭＳ ゴシック" pitchFamily="49" charset="-128"/>
              <a:ea typeface="ＭＳ ゴシック" pitchFamily="49" charset="-128"/>
            </a:rPr>
            <a:t>月より水道料金の値上げが予定されていることから、引き続き水道事業の健全な経営を図る必要がある。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また、国民健康保険事業特別会計においては、平成</a:t>
          </a:r>
          <a:r>
            <a:rPr kumimoji="1" lang="en-US" altLang="ja-JP" sz="1400">
              <a:solidFill>
                <a:sysClr val="windowText" lastClr="000000"/>
              </a:solidFill>
              <a:latin typeface="ＭＳ ゴシック" pitchFamily="49" charset="-128"/>
              <a:ea typeface="ＭＳ ゴシック" pitchFamily="49" charset="-128"/>
            </a:rPr>
            <a:t>30</a:t>
          </a:r>
          <a:r>
            <a:rPr kumimoji="1" lang="ja-JP" altLang="en-US" sz="1400">
              <a:solidFill>
                <a:sysClr val="windowText" lastClr="000000"/>
              </a:solidFill>
              <a:latin typeface="ＭＳ ゴシック" pitchFamily="49" charset="-128"/>
              <a:ea typeface="ＭＳ ゴシック" pitchFamily="49" charset="-128"/>
            </a:rPr>
            <a:t>年度の広域化</a:t>
          </a:r>
          <a:r>
            <a:rPr kumimoji="1" lang="ja-JP" altLang="en-US" sz="1400">
              <a:latin typeface="ＭＳ ゴシック" pitchFamily="49" charset="-128"/>
              <a:ea typeface="ＭＳ ゴシック" pitchFamily="49" charset="-128"/>
            </a:rPr>
            <a:t>に伴い累積赤字を解消したが、医療費高騰の影響を受け増加していくと考えられるため、今後とも適正給付、保険料の見直し・徴収強化等に取り組み、単年度赤字が生じないよう努めなければならない。</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zoomScale="70" zoomScaleNormal="70"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75" thickBot="1" x14ac:dyDescent="0.2">
      <c r="B2" s="170" t="s">
        <v>77</v>
      </c>
      <c r="C2" s="170"/>
      <c r="D2" s="171"/>
    </row>
    <row r="3" spans="1:119" ht="18.75" customHeight="1" thickBot="1" x14ac:dyDescent="0.2">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36852387</v>
      </c>
      <c r="BO4" s="371"/>
      <c r="BP4" s="371"/>
      <c r="BQ4" s="371"/>
      <c r="BR4" s="371"/>
      <c r="BS4" s="371"/>
      <c r="BT4" s="371"/>
      <c r="BU4" s="372"/>
      <c r="BV4" s="370">
        <v>32951682</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5</v>
      </c>
      <c r="CU4" s="377"/>
      <c r="CV4" s="377"/>
      <c r="CW4" s="377"/>
      <c r="CX4" s="377"/>
      <c r="CY4" s="377"/>
      <c r="CZ4" s="377"/>
      <c r="DA4" s="378"/>
      <c r="DB4" s="376">
        <v>6.4</v>
      </c>
      <c r="DC4" s="377"/>
      <c r="DD4" s="377"/>
      <c r="DE4" s="377"/>
      <c r="DF4" s="377"/>
      <c r="DG4" s="377"/>
      <c r="DH4" s="377"/>
      <c r="DI4" s="378"/>
    </row>
    <row r="5" spans="1:119" ht="18.75" customHeight="1" x14ac:dyDescent="0.15">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35805845</v>
      </c>
      <c r="BO5" s="408"/>
      <c r="BP5" s="408"/>
      <c r="BQ5" s="408"/>
      <c r="BR5" s="408"/>
      <c r="BS5" s="408"/>
      <c r="BT5" s="408"/>
      <c r="BU5" s="409"/>
      <c r="BV5" s="407">
        <v>31740814</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94.1</v>
      </c>
      <c r="CU5" s="405"/>
      <c r="CV5" s="405"/>
      <c r="CW5" s="405"/>
      <c r="CX5" s="405"/>
      <c r="CY5" s="405"/>
      <c r="CZ5" s="405"/>
      <c r="DA5" s="406"/>
      <c r="DB5" s="404">
        <v>92.1</v>
      </c>
      <c r="DC5" s="405"/>
      <c r="DD5" s="405"/>
      <c r="DE5" s="405"/>
      <c r="DF5" s="405"/>
      <c r="DG5" s="405"/>
      <c r="DH5" s="405"/>
      <c r="DI5" s="406"/>
    </row>
    <row r="6" spans="1:119" ht="18.75" customHeight="1" x14ac:dyDescent="0.15">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1046542</v>
      </c>
      <c r="BO6" s="408"/>
      <c r="BP6" s="408"/>
      <c r="BQ6" s="408"/>
      <c r="BR6" s="408"/>
      <c r="BS6" s="408"/>
      <c r="BT6" s="408"/>
      <c r="BU6" s="409"/>
      <c r="BV6" s="407">
        <v>1210868</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94.4</v>
      </c>
      <c r="CU6" s="445"/>
      <c r="CV6" s="445"/>
      <c r="CW6" s="445"/>
      <c r="CX6" s="445"/>
      <c r="CY6" s="445"/>
      <c r="CZ6" s="445"/>
      <c r="DA6" s="446"/>
      <c r="DB6" s="444">
        <v>92.8</v>
      </c>
      <c r="DC6" s="445"/>
      <c r="DD6" s="445"/>
      <c r="DE6" s="445"/>
      <c r="DF6" s="445"/>
      <c r="DG6" s="445"/>
      <c r="DH6" s="445"/>
      <c r="DI6" s="446"/>
    </row>
    <row r="7" spans="1:119" ht="18.75" customHeight="1" x14ac:dyDescent="0.15">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344838</v>
      </c>
      <c r="BO7" s="408"/>
      <c r="BP7" s="408"/>
      <c r="BQ7" s="408"/>
      <c r="BR7" s="408"/>
      <c r="BS7" s="408"/>
      <c r="BT7" s="408"/>
      <c r="BU7" s="409"/>
      <c r="BV7" s="407">
        <v>343856</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14102733</v>
      </c>
      <c r="CU7" s="408"/>
      <c r="CV7" s="408"/>
      <c r="CW7" s="408"/>
      <c r="CX7" s="408"/>
      <c r="CY7" s="408"/>
      <c r="CZ7" s="408"/>
      <c r="DA7" s="409"/>
      <c r="DB7" s="407">
        <v>13604063</v>
      </c>
      <c r="DC7" s="408"/>
      <c r="DD7" s="408"/>
      <c r="DE7" s="408"/>
      <c r="DF7" s="408"/>
      <c r="DG7" s="408"/>
      <c r="DH7" s="408"/>
      <c r="DI7" s="409"/>
    </row>
    <row r="8" spans="1:119" ht="18.75" customHeight="1" thickBot="1" x14ac:dyDescent="0.2">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701704</v>
      </c>
      <c r="BO8" s="408"/>
      <c r="BP8" s="408"/>
      <c r="BQ8" s="408"/>
      <c r="BR8" s="408"/>
      <c r="BS8" s="408"/>
      <c r="BT8" s="408"/>
      <c r="BU8" s="409"/>
      <c r="BV8" s="407">
        <v>867012</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0.54</v>
      </c>
      <c r="CU8" s="448"/>
      <c r="CV8" s="448"/>
      <c r="CW8" s="448"/>
      <c r="CX8" s="448"/>
      <c r="CY8" s="448"/>
      <c r="CZ8" s="448"/>
      <c r="DA8" s="449"/>
      <c r="DB8" s="447">
        <v>0.53</v>
      </c>
      <c r="DC8" s="448"/>
      <c r="DD8" s="448"/>
      <c r="DE8" s="448"/>
      <c r="DF8" s="448"/>
      <c r="DG8" s="448"/>
      <c r="DH8" s="448"/>
      <c r="DI8" s="449"/>
    </row>
    <row r="9" spans="1:119" ht="18.75" customHeight="1" thickBot="1" x14ac:dyDescent="0.2">
      <c r="A9" s="169"/>
      <c r="B9" s="401" t="s">
        <v>106</v>
      </c>
      <c r="C9" s="402"/>
      <c r="D9" s="402"/>
      <c r="E9" s="402"/>
      <c r="F9" s="402"/>
      <c r="G9" s="402"/>
      <c r="H9" s="402"/>
      <c r="I9" s="402"/>
      <c r="J9" s="402"/>
      <c r="K9" s="450"/>
      <c r="L9" s="451" t="s">
        <v>107</v>
      </c>
      <c r="M9" s="452"/>
      <c r="N9" s="452"/>
      <c r="O9" s="452"/>
      <c r="P9" s="452"/>
      <c r="Q9" s="453"/>
      <c r="R9" s="454">
        <v>61007</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-165308</v>
      </c>
      <c r="BO9" s="408"/>
      <c r="BP9" s="408"/>
      <c r="BQ9" s="408"/>
      <c r="BR9" s="408"/>
      <c r="BS9" s="408"/>
      <c r="BT9" s="408"/>
      <c r="BU9" s="409"/>
      <c r="BV9" s="407">
        <v>429342</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9.6</v>
      </c>
      <c r="CU9" s="405"/>
      <c r="CV9" s="405"/>
      <c r="CW9" s="405"/>
      <c r="CX9" s="405"/>
      <c r="CY9" s="405"/>
      <c r="CZ9" s="405"/>
      <c r="DA9" s="406"/>
      <c r="DB9" s="404">
        <v>10.5</v>
      </c>
      <c r="DC9" s="405"/>
      <c r="DD9" s="405"/>
      <c r="DE9" s="405"/>
      <c r="DF9" s="405"/>
      <c r="DG9" s="405"/>
      <c r="DH9" s="405"/>
      <c r="DI9" s="406"/>
    </row>
    <row r="10" spans="1:119" ht="18.75" customHeight="1" thickBot="1" x14ac:dyDescent="0.2">
      <c r="A10" s="169"/>
      <c r="B10" s="401"/>
      <c r="C10" s="402"/>
      <c r="D10" s="402"/>
      <c r="E10" s="402"/>
      <c r="F10" s="402"/>
      <c r="G10" s="402"/>
      <c r="H10" s="402"/>
      <c r="I10" s="402"/>
      <c r="J10" s="402"/>
      <c r="K10" s="450"/>
      <c r="L10" s="457" t="s">
        <v>112</v>
      </c>
      <c r="M10" s="437"/>
      <c r="N10" s="437"/>
      <c r="O10" s="437"/>
      <c r="P10" s="437"/>
      <c r="Q10" s="438"/>
      <c r="R10" s="458">
        <v>58547</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90</v>
      </c>
      <c r="AV10" s="440"/>
      <c r="AW10" s="440"/>
      <c r="AX10" s="440"/>
      <c r="AY10" s="441" t="s">
        <v>114</v>
      </c>
      <c r="AZ10" s="442"/>
      <c r="BA10" s="442"/>
      <c r="BB10" s="442"/>
      <c r="BC10" s="442"/>
      <c r="BD10" s="442"/>
      <c r="BE10" s="442"/>
      <c r="BF10" s="442"/>
      <c r="BG10" s="442"/>
      <c r="BH10" s="442"/>
      <c r="BI10" s="442"/>
      <c r="BJ10" s="442"/>
      <c r="BK10" s="442"/>
      <c r="BL10" s="442"/>
      <c r="BM10" s="443"/>
      <c r="BN10" s="407">
        <v>0</v>
      </c>
      <c r="BO10" s="408"/>
      <c r="BP10" s="408"/>
      <c r="BQ10" s="408"/>
      <c r="BR10" s="408"/>
      <c r="BS10" s="408"/>
      <c r="BT10" s="408"/>
      <c r="BU10" s="409"/>
      <c r="BV10" s="407">
        <v>0</v>
      </c>
      <c r="BW10" s="408"/>
      <c r="BX10" s="408"/>
      <c r="BY10" s="408"/>
      <c r="BZ10" s="408"/>
      <c r="CA10" s="408"/>
      <c r="CB10" s="408"/>
      <c r="CC10" s="409"/>
      <c r="CD10" s="172" t="s">
        <v>115</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401"/>
      <c r="C11" s="402"/>
      <c r="D11" s="402"/>
      <c r="E11" s="402"/>
      <c r="F11" s="402"/>
      <c r="G11" s="402"/>
      <c r="H11" s="402"/>
      <c r="I11" s="402"/>
      <c r="J11" s="402"/>
      <c r="K11" s="450"/>
      <c r="L11" s="461" t="s">
        <v>116</v>
      </c>
      <c r="M11" s="462"/>
      <c r="N11" s="462"/>
      <c r="O11" s="462"/>
      <c r="P11" s="462"/>
      <c r="Q11" s="463"/>
      <c r="R11" s="464" t="s">
        <v>117</v>
      </c>
      <c r="S11" s="465"/>
      <c r="T11" s="465"/>
      <c r="U11" s="465"/>
      <c r="V11" s="466"/>
      <c r="W11" s="395"/>
      <c r="X11" s="396"/>
      <c r="Y11" s="396"/>
      <c r="Z11" s="396"/>
      <c r="AA11" s="396"/>
      <c r="AB11" s="396"/>
      <c r="AC11" s="396"/>
      <c r="AD11" s="396"/>
      <c r="AE11" s="396"/>
      <c r="AF11" s="396"/>
      <c r="AG11" s="396"/>
      <c r="AH11" s="396"/>
      <c r="AI11" s="396"/>
      <c r="AJ11" s="396"/>
      <c r="AK11" s="396"/>
      <c r="AL11" s="399"/>
      <c r="AM11" s="436" t="s">
        <v>118</v>
      </c>
      <c r="AN11" s="437"/>
      <c r="AO11" s="437"/>
      <c r="AP11" s="437"/>
      <c r="AQ11" s="437"/>
      <c r="AR11" s="437"/>
      <c r="AS11" s="437"/>
      <c r="AT11" s="438"/>
      <c r="AU11" s="439" t="s">
        <v>90</v>
      </c>
      <c r="AV11" s="440"/>
      <c r="AW11" s="440"/>
      <c r="AX11" s="440"/>
      <c r="AY11" s="441" t="s">
        <v>119</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120</v>
      </c>
      <c r="CE11" s="411"/>
      <c r="CF11" s="411"/>
      <c r="CG11" s="411"/>
      <c r="CH11" s="411"/>
      <c r="CI11" s="411"/>
      <c r="CJ11" s="411"/>
      <c r="CK11" s="411"/>
      <c r="CL11" s="411"/>
      <c r="CM11" s="411"/>
      <c r="CN11" s="411"/>
      <c r="CO11" s="411"/>
      <c r="CP11" s="411"/>
      <c r="CQ11" s="411"/>
      <c r="CR11" s="411"/>
      <c r="CS11" s="412"/>
      <c r="CT11" s="447" t="s">
        <v>121</v>
      </c>
      <c r="CU11" s="448"/>
      <c r="CV11" s="448"/>
      <c r="CW11" s="448"/>
      <c r="CX11" s="448"/>
      <c r="CY11" s="448"/>
      <c r="CZ11" s="448"/>
      <c r="DA11" s="449"/>
      <c r="DB11" s="447" t="s">
        <v>121</v>
      </c>
      <c r="DC11" s="448"/>
      <c r="DD11" s="448"/>
      <c r="DE11" s="448"/>
      <c r="DF11" s="448"/>
      <c r="DG11" s="448"/>
      <c r="DH11" s="448"/>
      <c r="DI11" s="449"/>
    </row>
    <row r="12" spans="1:119" ht="18.75" customHeight="1" x14ac:dyDescent="0.15">
      <c r="A12" s="169"/>
      <c r="B12" s="467" t="s">
        <v>122</v>
      </c>
      <c r="C12" s="468"/>
      <c r="D12" s="468"/>
      <c r="E12" s="468"/>
      <c r="F12" s="468"/>
      <c r="G12" s="468"/>
      <c r="H12" s="468"/>
      <c r="I12" s="468"/>
      <c r="J12" s="468"/>
      <c r="K12" s="469"/>
      <c r="L12" s="476" t="s">
        <v>123</v>
      </c>
      <c r="M12" s="477"/>
      <c r="N12" s="477"/>
      <c r="O12" s="477"/>
      <c r="P12" s="477"/>
      <c r="Q12" s="478"/>
      <c r="R12" s="479">
        <v>62250</v>
      </c>
      <c r="S12" s="480"/>
      <c r="T12" s="480"/>
      <c r="U12" s="480"/>
      <c r="V12" s="481"/>
      <c r="W12" s="482" t="s">
        <v>1</v>
      </c>
      <c r="X12" s="440"/>
      <c r="Y12" s="440"/>
      <c r="Z12" s="440"/>
      <c r="AA12" s="440"/>
      <c r="AB12" s="483"/>
      <c r="AC12" s="484" t="s">
        <v>124</v>
      </c>
      <c r="AD12" s="485"/>
      <c r="AE12" s="485"/>
      <c r="AF12" s="485"/>
      <c r="AG12" s="486"/>
      <c r="AH12" s="484" t="s">
        <v>125</v>
      </c>
      <c r="AI12" s="485"/>
      <c r="AJ12" s="485"/>
      <c r="AK12" s="485"/>
      <c r="AL12" s="487"/>
      <c r="AM12" s="436" t="s">
        <v>126</v>
      </c>
      <c r="AN12" s="437"/>
      <c r="AO12" s="437"/>
      <c r="AP12" s="437"/>
      <c r="AQ12" s="437"/>
      <c r="AR12" s="437"/>
      <c r="AS12" s="437"/>
      <c r="AT12" s="438"/>
      <c r="AU12" s="439" t="s">
        <v>90</v>
      </c>
      <c r="AV12" s="440"/>
      <c r="AW12" s="440"/>
      <c r="AX12" s="440"/>
      <c r="AY12" s="441" t="s">
        <v>127</v>
      </c>
      <c r="AZ12" s="442"/>
      <c r="BA12" s="442"/>
      <c r="BB12" s="442"/>
      <c r="BC12" s="442"/>
      <c r="BD12" s="442"/>
      <c r="BE12" s="442"/>
      <c r="BF12" s="442"/>
      <c r="BG12" s="442"/>
      <c r="BH12" s="442"/>
      <c r="BI12" s="442"/>
      <c r="BJ12" s="442"/>
      <c r="BK12" s="442"/>
      <c r="BL12" s="442"/>
      <c r="BM12" s="443"/>
      <c r="BN12" s="407">
        <v>1100000</v>
      </c>
      <c r="BO12" s="408"/>
      <c r="BP12" s="408"/>
      <c r="BQ12" s="408"/>
      <c r="BR12" s="408"/>
      <c r="BS12" s="408"/>
      <c r="BT12" s="408"/>
      <c r="BU12" s="409"/>
      <c r="BV12" s="407">
        <v>800000</v>
      </c>
      <c r="BW12" s="408"/>
      <c r="BX12" s="408"/>
      <c r="BY12" s="408"/>
      <c r="BZ12" s="408"/>
      <c r="CA12" s="408"/>
      <c r="CB12" s="408"/>
      <c r="CC12" s="409"/>
      <c r="CD12" s="410" t="s">
        <v>128</v>
      </c>
      <c r="CE12" s="411"/>
      <c r="CF12" s="411"/>
      <c r="CG12" s="411"/>
      <c r="CH12" s="411"/>
      <c r="CI12" s="411"/>
      <c r="CJ12" s="411"/>
      <c r="CK12" s="411"/>
      <c r="CL12" s="411"/>
      <c r="CM12" s="411"/>
      <c r="CN12" s="411"/>
      <c r="CO12" s="411"/>
      <c r="CP12" s="411"/>
      <c r="CQ12" s="411"/>
      <c r="CR12" s="411"/>
      <c r="CS12" s="412"/>
      <c r="CT12" s="447" t="s">
        <v>121</v>
      </c>
      <c r="CU12" s="448"/>
      <c r="CV12" s="448"/>
      <c r="CW12" s="448"/>
      <c r="CX12" s="448"/>
      <c r="CY12" s="448"/>
      <c r="CZ12" s="448"/>
      <c r="DA12" s="449"/>
      <c r="DB12" s="447" t="s">
        <v>121</v>
      </c>
      <c r="DC12" s="448"/>
      <c r="DD12" s="448"/>
      <c r="DE12" s="448"/>
      <c r="DF12" s="448"/>
      <c r="DG12" s="448"/>
      <c r="DH12" s="448"/>
      <c r="DI12" s="449"/>
    </row>
    <row r="13" spans="1:119" ht="18.75" customHeight="1" x14ac:dyDescent="0.15">
      <c r="A13" s="169"/>
      <c r="B13" s="470"/>
      <c r="C13" s="471"/>
      <c r="D13" s="471"/>
      <c r="E13" s="471"/>
      <c r="F13" s="471"/>
      <c r="G13" s="471"/>
      <c r="H13" s="471"/>
      <c r="I13" s="471"/>
      <c r="J13" s="471"/>
      <c r="K13" s="472"/>
      <c r="L13" s="178"/>
      <c r="M13" s="498" t="s">
        <v>129</v>
      </c>
      <c r="N13" s="499"/>
      <c r="O13" s="499"/>
      <c r="P13" s="499"/>
      <c r="Q13" s="500"/>
      <c r="R13" s="491">
        <v>60890</v>
      </c>
      <c r="S13" s="492"/>
      <c r="T13" s="492"/>
      <c r="U13" s="492"/>
      <c r="V13" s="493"/>
      <c r="W13" s="423" t="s">
        <v>130</v>
      </c>
      <c r="X13" s="424"/>
      <c r="Y13" s="424"/>
      <c r="Z13" s="424"/>
      <c r="AA13" s="424"/>
      <c r="AB13" s="414"/>
      <c r="AC13" s="458">
        <v>1640</v>
      </c>
      <c r="AD13" s="459"/>
      <c r="AE13" s="459"/>
      <c r="AF13" s="459"/>
      <c r="AG13" s="501"/>
      <c r="AH13" s="458">
        <v>1822</v>
      </c>
      <c r="AI13" s="459"/>
      <c r="AJ13" s="459"/>
      <c r="AK13" s="459"/>
      <c r="AL13" s="460"/>
      <c r="AM13" s="436" t="s">
        <v>131</v>
      </c>
      <c r="AN13" s="437"/>
      <c r="AO13" s="437"/>
      <c r="AP13" s="437"/>
      <c r="AQ13" s="437"/>
      <c r="AR13" s="437"/>
      <c r="AS13" s="437"/>
      <c r="AT13" s="438"/>
      <c r="AU13" s="439" t="s">
        <v>132</v>
      </c>
      <c r="AV13" s="440"/>
      <c r="AW13" s="440"/>
      <c r="AX13" s="440"/>
      <c r="AY13" s="441" t="s">
        <v>133</v>
      </c>
      <c r="AZ13" s="442"/>
      <c r="BA13" s="442"/>
      <c r="BB13" s="442"/>
      <c r="BC13" s="442"/>
      <c r="BD13" s="442"/>
      <c r="BE13" s="442"/>
      <c r="BF13" s="442"/>
      <c r="BG13" s="442"/>
      <c r="BH13" s="442"/>
      <c r="BI13" s="442"/>
      <c r="BJ13" s="442"/>
      <c r="BK13" s="442"/>
      <c r="BL13" s="442"/>
      <c r="BM13" s="443"/>
      <c r="BN13" s="407">
        <v>-1265308</v>
      </c>
      <c r="BO13" s="408"/>
      <c r="BP13" s="408"/>
      <c r="BQ13" s="408"/>
      <c r="BR13" s="408"/>
      <c r="BS13" s="408"/>
      <c r="BT13" s="408"/>
      <c r="BU13" s="409"/>
      <c r="BV13" s="407">
        <v>-370658</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9.1999999999999993</v>
      </c>
      <c r="CU13" s="405"/>
      <c r="CV13" s="405"/>
      <c r="CW13" s="405"/>
      <c r="CX13" s="405"/>
      <c r="CY13" s="405"/>
      <c r="CZ13" s="405"/>
      <c r="DA13" s="406"/>
      <c r="DB13" s="404">
        <v>8.9</v>
      </c>
      <c r="DC13" s="405"/>
      <c r="DD13" s="405"/>
      <c r="DE13" s="405"/>
      <c r="DF13" s="405"/>
      <c r="DG13" s="405"/>
      <c r="DH13" s="405"/>
      <c r="DI13" s="406"/>
    </row>
    <row r="14" spans="1:119" ht="18.75" customHeight="1" thickBot="1" x14ac:dyDescent="0.2">
      <c r="A14" s="169"/>
      <c r="B14" s="470"/>
      <c r="C14" s="471"/>
      <c r="D14" s="471"/>
      <c r="E14" s="471"/>
      <c r="F14" s="471"/>
      <c r="G14" s="471"/>
      <c r="H14" s="471"/>
      <c r="I14" s="471"/>
      <c r="J14" s="471"/>
      <c r="K14" s="472"/>
      <c r="L14" s="488" t="s">
        <v>135</v>
      </c>
      <c r="M14" s="489"/>
      <c r="N14" s="489"/>
      <c r="O14" s="489"/>
      <c r="P14" s="489"/>
      <c r="Q14" s="490"/>
      <c r="R14" s="491">
        <v>62607</v>
      </c>
      <c r="S14" s="492"/>
      <c r="T14" s="492"/>
      <c r="U14" s="492"/>
      <c r="V14" s="493"/>
      <c r="W14" s="397"/>
      <c r="X14" s="398"/>
      <c r="Y14" s="398"/>
      <c r="Z14" s="398"/>
      <c r="AA14" s="398"/>
      <c r="AB14" s="387"/>
      <c r="AC14" s="494">
        <v>6.5</v>
      </c>
      <c r="AD14" s="495"/>
      <c r="AE14" s="495"/>
      <c r="AF14" s="495"/>
      <c r="AG14" s="496"/>
      <c r="AH14" s="494">
        <v>7.1</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22</v>
      </c>
      <c r="CU14" s="506"/>
      <c r="CV14" s="506"/>
      <c r="CW14" s="506"/>
      <c r="CX14" s="506"/>
      <c r="CY14" s="506"/>
      <c r="CZ14" s="506"/>
      <c r="DA14" s="507"/>
      <c r="DB14" s="505">
        <v>26.2</v>
      </c>
      <c r="DC14" s="506"/>
      <c r="DD14" s="506"/>
      <c r="DE14" s="506"/>
      <c r="DF14" s="506"/>
      <c r="DG14" s="506"/>
      <c r="DH14" s="506"/>
      <c r="DI14" s="507"/>
    </row>
    <row r="15" spans="1:119" ht="18.75" customHeight="1" x14ac:dyDescent="0.15">
      <c r="A15" s="169"/>
      <c r="B15" s="470"/>
      <c r="C15" s="471"/>
      <c r="D15" s="471"/>
      <c r="E15" s="471"/>
      <c r="F15" s="471"/>
      <c r="G15" s="471"/>
      <c r="H15" s="471"/>
      <c r="I15" s="471"/>
      <c r="J15" s="471"/>
      <c r="K15" s="472"/>
      <c r="L15" s="178"/>
      <c r="M15" s="498" t="s">
        <v>129</v>
      </c>
      <c r="N15" s="499"/>
      <c r="O15" s="499"/>
      <c r="P15" s="499"/>
      <c r="Q15" s="500"/>
      <c r="R15" s="491">
        <v>61380</v>
      </c>
      <c r="S15" s="492"/>
      <c r="T15" s="492"/>
      <c r="U15" s="492"/>
      <c r="V15" s="493"/>
      <c r="W15" s="423" t="s">
        <v>137</v>
      </c>
      <c r="X15" s="424"/>
      <c r="Y15" s="424"/>
      <c r="Z15" s="424"/>
      <c r="AA15" s="424"/>
      <c r="AB15" s="414"/>
      <c r="AC15" s="458">
        <v>4322</v>
      </c>
      <c r="AD15" s="459"/>
      <c r="AE15" s="459"/>
      <c r="AF15" s="459"/>
      <c r="AG15" s="501"/>
      <c r="AH15" s="458">
        <v>4448</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6777690</v>
      </c>
      <c r="BO15" s="371"/>
      <c r="BP15" s="371"/>
      <c r="BQ15" s="371"/>
      <c r="BR15" s="371"/>
      <c r="BS15" s="371"/>
      <c r="BT15" s="371"/>
      <c r="BU15" s="372"/>
      <c r="BV15" s="370">
        <v>6502737</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17.2</v>
      </c>
      <c r="AD16" s="495"/>
      <c r="AE16" s="495"/>
      <c r="AF16" s="495"/>
      <c r="AG16" s="496"/>
      <c r="AH16" s="494">
        <v>17.3</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12383722</v>
      </c>
      <c r="BO16" s="408"/>
      <c r="BP16" s="408"/>
      <c r="BQ16" s="408"/>
      <c r="BR16" s="408"/>
      <c r="BS16" s="408"/>
      <c r="BT16" s="408"/>
      <c r="BU16" s="409"/>
      <c r="BV16" s="407">
        <v>11836947</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19177</v>
      </c>
      <c r="AD17" s="459"/>
      <c r="AE17" s="459"/>
      <c r="AF17" s="459"/>
      <c r="AG17" s="501"/>
      <c r="AH17" s="458">
        <v>19385</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8518127</v>
      </c>
      <c r="BO17" s="408"/>
      <c r="BP17" s="408"/>
      <c r="BQ17" s="408"/>
      <c r="BR17" s="408"/>
      <c r="BS17" s="408"/>
      <c r="BT17" s="408"/>
      <c r="BU17" s="409"/>
      <c r="BV17" s="407">
        <v>8172224</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69"/>
      <c r="B18" s="529" t="s">
        <v>147</v>
      </c>
      <c r="C18" s="450"/>
      <c r="D18" s="450"/>
      <c r="E18" s="530"/>
      <c r="F18" s="530"/>
      <c r="G18" s="530"/>
      <c r="H18" s="530"/>
      <c r="I18" s="530"/>
      <c r="J18" s="530"/>
      <c r="K18" s="530"/>
      <c r="L18" s="531">
        <v>46.6</v>
      </c>
      <c r="M18" s="531"/>
      <c r="N18" s="531"/>
      <c r="O18" s="531"/>
      <c r="P18" s="531"/>
      <c r="Q18" s="531"/>
      <c r="R18" s="532"/>
      <c r="S18" s="532"/>
      <c r="T18" s="532"/>
      <c r="U18" s="532"/>
      <c r="V18" s="533"/>
      <c r="W18" s="425"/>
      <c r="X18" s="426"/>
      <c r="Y18" s="426"/>
      <c r="Z18" s="426"/>
      <c r="AA18" s="426"/>
      <c r="AB18" s="417"/>
      <c r="AC18" s="534">
        <v>76.3</v>
      </c>
      <c r="AD18" s="535"/>
      <c r="AE18" s="535"/>
      <c r="AF18" s="535"/>
      <c r="AG18" s="536"/>
      <c r="AH18" s="534">
        <v>75.599999999999994</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13623626</v>
      </c>
      <c r="BO18" s="408"/>
      <c r="BP18" s="408"/>
      <c r="BQ18" s="408"/>
      <c r="BR18" s="408"/>
      <c r="BS18" s="408"/>
      <c r="BT18" s="408"/>
      <c r="BU18" s="409"/>
      <c r="BV18" s="407">
        <v>12714035</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69"/>
      <c r="B19" s="529" t="s">
        <v>149</v>
      </c>
      <c r="C19" s="450"/>
      <c r="D19" s="450"/>
      <c r="E19" s="530"/>
      <c r="F19" s="530"/>
      <c r="G19" s="530"/>
      <c r="H19" s="530"/>
      <c r="I19" s="530"/>
      <c r="J19" s="530"/>
      <c r="K19" s="530"/>
      <c r="L19" s="538">
        <v>1309</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19083369</v>
      </c>
      <c r="BO19" s="408"/>
      <c r="BP19" s="408"/>
      <c r="BQ19" s="408"/>
      <c r="BR19" s="408"/>
      <c r="BS19" s="408"/>
      <c r="BT19" s="408"/>
      <c r="BU19" s="409"/>
      <c r="BV19" s="407">
        <v>17782275</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69"/>
      <c r="B20" s="529" t="s">
        <v>151</v>
      </c>
      <c r="C20" s="450"/>
      <c r="D20" s="450"/>
      <c r="E20" s="530"/>
      <c r="F20" s="530"/>
      <c r="G20" s="530"/>
      <c r="H20" s="530"/>
      <c r="I20" s="530"/>
      <c r="J20" s="530"/>
      <c r="K20" s="530"/>
      <c r="L20" s="538">
        <v>23272</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17845596</v>
      </c>
      <c r="BO22" s="371"/>
      <c r="BP22" s="371"/>
      <c r="BQ22" s="371"/>
      <c r="BR22" s="371"/>
      <c r="BS22" s="371"/>
      <c r="BT22" s="371"/>
      <c r="BU22" s="372"/>
      <c r="BV22" s="370">
        <v>17564587</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15987408</v>
      </c>
      <c r="BO23" s="408"/>
      <c r="BP23" s="408"/>
      <c r="BQ23" s="408"/>
      <c r="BR23" s="408"/>
      <c r="BS23" s="408"/>
      <c r="BT23" s="408"/>
      <c r="BU23" s="409"/>
      <c r="BV23" s="407">
        <v>15741146</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69"/>
      <c r="B24" s="578"/>
      <c r="C24" s="554"/>
      <c r="D24" s="555"/>
      <c r="E24" s="457" t="s">
        <v>161</v>
      </c>
      <c r="F24" s="437"/>
      <c r="G24" s="437"/>
      <c r="H24" s="437"/>
      <c r="I24" s="437"/>
      <c r="J24" s="437"/>
      <c r="K24" s="438"/>
      <c r="L24" s="458">
        <v>1</v>
      </c>
      <c r="M24" s="459"/>
      <c r="N24" s="459"/>
      <c r="O24" s="459"/>
      <c r="P24" s="501"/>
      <c r="Q24" s="458">
        <v>7490</v>
      </c>
      <c r="R24" s="459"/>
      <c r="S24" s="459"/>
      <c r="T24" s="459"/>
      <c r="U24" s="459"/>
      <c r="V24" s="501"/>
      <c r="W24" s="553"/>
      <c r="X24" s="554"/>
      <c r="Y24" s="555"/>
      <c r="Z24" s="457" t="s">
        <v>162</v>
      </c>
      <c r="AA24" s="437"/>
      <c r="AB24" s="437"/>
      <c r="AC24" s="437"/>
      <c r="AD24" s="437"/>
      <c r="AE24" s="437"/>
      <c r="AF24" s="437"/>
      <c r="AG24" s="438"/>
      <c r="AH24" s="458">
        <v>393</v>
      </c>
      <c r="AI24" s="459"/>
      <c r="AJ24" s="459"/>
      <c r="AK24" s="459"/>
      <c r="AL24" s="501"/>
      <c r="AM24" s="458">
        <v>1180965</v>
      </c>
      <c r="AN24" s="459"/>
      <c r="AO24" s="459"/>
      <c r="AP24" s="459"/>
      <c r="AQ24" s="459"/>
      <c r="AR24" s="501"/>
      <c r="AS24" s="458">
        <v>3005</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11629734</v>
      </c>
      <c r="BO24" s="408"/>
      <c r="BP24" s="408"/>
      <c r="BQ24" s="408"/>
      <c r="BR24" s="408"/>
      <c r="BS24" s="408"/>
      <c r="BT24" s="408"/>
      <c r="BU24" s="409"/>
      <c r="BV24" s="407">
        <v>10711135</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69"/>
      <c r="B25" s="578"/>
      <c r="C25" s="554"/>
      <c r="D25" s="555"/>
      <c r="E25" s="457" t="s">
        <v>164</v>
      </c>
      <c r="F25" s="437"/>
      <c r="G25" s="437"/>
      <c r="H25" s="437"/>
      <c r="I25" s="437"/>
      <c r="J25" s="437"/>
      <c r="K25" s="438"/>
      <c r="L25" s="458">
        <v>1</v>
      </c>
      <c r="M25" s="459"/>
      <c r="N25" s="459"/>
      <c r="O25" s="459"/>
      <c r="P25" s="501"/>
      <c r="Q25" s="458">
        <v>6410</v>
      </c>
      <c r="R25" s="459"/>
      <c r="S25" s="459"/>
      <c r="T25" s="459"/>
      <c r="U25" s="459"/>
      <c r="V25" s="501"/>
      <c r="W25" s="553"/>
      <c r="X25" s="554"/>
      <c r="Y25" s="555"/>
      <c r="Z25" s="457" t="s">
        <v>165</v>
      </c>
      <c r="AA25" s="437"/>
      <c r="AB25" s="437"/>
      <c r="AC25" s="437"/>
      <c r="AD25" s="437"/>
      <c r="AE25" s="437"/>
      <c r="AF25" s="437"/>
      <c r="AG25" s="438"/>
      <c r="AH25" s="458">
        <v>59</v>
      </c>
      <c r="AI25" s="459"/>
      <c r="AJ25" s="459"/>
      <c r="AK25" s="459"/>
      <c r="AL25" s="501"/>
      <c r="AM25" s="458">
        <v>171454</v>
      </c>
      <c r="AN25" s="459"/>
      <c r="AO25" s="459"/>
      <c r="AP25" s="459"/>
      <c r="AQ25" s="459"/>
      <c r="AR25" s="501"/>
      <c r="AS25" s="458">
        <v>2906</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2642224</v>
      </c>
      <c r="BO25" s="371"/>
      <c r="BP25" s="371"/>
      <c r="BQ25" s="371"/>
      <c r="BR25" s="371"/>
      <c r="BS25" s="371"/>
      <c r="BT25" s="371"/>
      <c r="BU25" s="372"/>
      <c r="BV25" s="370">
        <v>2033615</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69"/>
      <c r="B26" s="578"/>
      <c r="C26" s="554"/>
      <c r="D26" s="555"/>
      <c r="E26" s="457" t="s">
        <v>167</v>
      </c>
      <c r="F26" s="437"/>
      <c r="G26" s="437"/>
      <c r="H26" s="437"/>
      <c r="I26" s="437"/>
      <c r="J26" s="437"/>
      <c r="K26" s="438"/>
      <c r="L26" s="458">
        <v>1</v>
      </c>
      <c r="M26" s="459"/>
      <c r="N26" s="459"/>
      <c r="O26" s="459"/>
      <c r="P26" s="501"/>
      <c r="Q26" s="458">
        <v>5850</v>
      </c>
      <c r="R26" s="459"/>
      <c r="S26" s="459"/>
      <c r="T26" s="459"/>
      <c r="U26" s="459"/>
      <c r="V26" s="501"/>
      <c r="W26" s="553"/>
      <c r="X26" s="554"/>
      <c r="Y26" s="555"/>
      <c r="Z26" s="457" t="s">
        <v>168</v>
      </c>
      <c r="AA26" s="559"/>
      <c r="AB26" s="559"/>
      <c r="AC26" s="559"/>
      <c r="AD26" s="559"/>
      <c r="AE26" s="559"/>
      <c r="AF26" s="559"/>
      <c r="AG26" s="560"/>
      <c r="AH26" s="458" t="s">
        <v>121</v>
      </c>
      <c r="AI26" s="459"/>
      <c r="AJ26" s="459"/>
      <c r="AK26" s="459"/>
      <c r="AL26" s="501"/>
      <c r="AM26" s="458" t="s">
        <v>121</v>
      </c>
      <c r="AN26" s="459"/>
      <c r="AO26" s="459"/>
      <c r="AP26" s="459"/>
      <c r="AQ26" s="459"/>
      <c r="AR26" s="501"/>
      <c r="AS26" s="458" t="s">
        <v>121</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121</v>
      </c>
      <c r="BO26" s="408"/>
      <c r="BP26" s="408"/>
      <c r="BQ26" s="408"/>
      <c r="BR26" s="408"/>
      <c r="BS26" s="408"/>
      <c r="BT26" s="408"/>
      <c r="BU26" s="409"/>
      <c r="BV26" s="407" t="s">
        <v>121</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69"/>
      <c r="B27" s="578"/>
      <c r="C27" s="554"/>
      <c r="D27" s="555"/>
      <c r="E27" s="457" t="s">
        <v>170</v>
      </c>
      <c r="F27" s="437"/>
      <c r="G27" s="437"/>
      <c r="H27" s="437"/>
      <c r="I27" s="437"/>
      <c r="J27" s="437"/>
      <c r="K27" s="438"/>
      <c r="L27" s="458">
        <v>1</v>
      </c>
      <c r="M27" s="459"/>
      <c r="N27" s="459"/>
      <c r="O27" s="459"/>
      <c r="P27" s="501"/>
      <c r="Q27" s="458">
        <v>4690</v>
      </c>
      <c r="R27" s="459"/>
      <c r="S27" s="459"/>
      <c r="T27" s="459"/>
      <c r="U27" s="459"/>
      <c r="V27" s="501"/>
      <c r="W27" s="553"/>
      <c r="X27" s="554"/>
      <c r="Y27" s="555"/>
      <c r="Z27" s="457" t="s">
        <v>171</v>
      </c>
      <c r="AA27" s="437"/>
      <c r="AB27" s="437"/>
      <c r="AC27" s="437"/>
      <c r="AD27" s="437"/>
      <c r="AE27" s="437"/>
      <c r="AF27" s="437"/>
      <c r="AG27" s="438"/>
      <c r="AH27" s="458">
        <v>29</v>
      </c>
      <c r="AI27" s="459"/>
      <c r="AJ27" s="459"/>
      <c r="AK27" s="459"/>
      <c r="AL27" s="501"/>
      <c r="AM27" s="458">
        <v>86391</v>
      </c>
      <c r="AN27" s="459"/>
      <c r="AO27" s="459"/>
      <c r="AP27" s="459"/>
      <c r="AQ27" s="459"/>
      <c r="AR27" s="501"/>
      <c r="AS27" s="458">
        <v>2979</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v>25000</v>
      </c>
      <c r="BO27" s="527"/>
      <c r="BP27" s="527"/>
      <c r="BQ27" s="527"/>
      <c r="BR27" s="527"/>
      <c r="BS27" s="527"/>
      <c r="BT27" s="527"/>
      <c r="BU27" s="528"/>
      <c r="BV27" s="526">
        <v>25000</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69"/>
      <c r="B28" s="578"/>
      <c r="C28" s="554"/>
      <c r="D28" s="555"/>
      <c r="E28" s="457" t="s">
        <v>173</v>
      </c>
      <c r="F28" s="437"/>
      <c r="G28" s="437"/>
      <c r="H28" s="437"/>
      <c r="I28" s="437"/>
      <c r="J28" s="437"/>
      <c r="K28" s="438"/>
      <c r="L28" s="458">
        <v>1</v>
      </c>
      <c r="M28" s="459"/>
      <c r="N28" s="459"/>
      <c r="O28" s="459"/>
      <c r="P28" s="501"/>
      <c r="Q28" s="458">
        <v>4190</v>
      </c>
      <c r="R28" s="459"/>
      <c r="S28" s="459"/>
      <c r="T28" s="459"/>
      <c r="U28" s="459"/>
      <c r="V28" s="501"/>
      <c r="W28" s="553"/>
      <c r="X28" s="554"/>
      <c r="Y28" s="555"/>
      <c r="Z28" s="457" t="s">
        <v>174</v>
      </c>
      <c r="AA28" s="437"/>
      <c r="AB28" s="437"/>
      <c r="AC28" s="437"/>
      <c r="AD28" s="437"/>
      <c r="AE28" s="437"/>
      <c r="AF28" s="437"/>
      <c r="AG28" s="438"/>
      <c r="AH28" s="458" t="s">
        <v>121</v>
      </c>
      <c r="AI28" s="459"/>
      <c r="AJ28" s="459"/>
      <c r="AK28" s="459"/>
      <c r="AL28" s="501"/>
      <c r="AM28" s="458" t="s">
        <v>121</v>
      </c>
      <c r="AN28" s="459"/>
      <c r="AO28" s="459"/>
      <c r="AP28" s="459"/>
      <c r="AQ28" s="459"/>
      <c r="AR28" s="501"/>
      <c r="AS28" s="458" t="s">
        <v>121</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1099592</v>
      </c>
      <c r="BO28" s="371"/>
      <c r="BP28" s="371"/>
      <c r="BQ28" s="371"/>
      <c r="BR28" s="371"/>
      <c r="BS28" s="371"/>
      <c r="BT28" s="371"/>
      <c r="BU28" s="372"/>
      <c r="BV28" s="370">
        <v>1749592</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69"/>
      <c r="B29" s="578"/>
      <c r="C29" s="554"/>
      <c r="D29" s="555"/>
      <c r="E29" s="457" t="s">
        <v>176</v>
      </c>
      <c r="F29" s="437"/>
      <c r="G29" s="437"/>
      <c r="H29" s="437"/>
      <c r="I29" s="437"/>
      <c r="J29" s="437"/>
      <c r="K29" s="438"/>
      <c r="L29" s="458">
        <v>19</v>
      </c>
      <c r="M29" s="459"/>
      <c r="N29" s="459"/>
      <c r="O29" s="459"/>
      <c r="P29" s="501"/>
      <c r="Q29" s="458">
        <v>3960</v>
      </c>
      <c r="R29" s="459"/>
      <c r="S29" s="459"/>
      <c r="T29" s="459"/>
      <c r="U29" s="459"/>
      <c r="V29" s="501"/>
      <c r="W29" s="556"/>
      <c r="X29" s="557"/>
      <c r="Y29" s="558"/>
      <c r="Z29" s="457" t="s">
        <v>177</v>
      </c>
      <c r="AA29" s="437"/>
      <c r="AB29" s="437"/>
      <c r="AC29" s="437"/>
      <c r="AD29" s="437"/>
      <c r="AE29" s="437"/>
      <c r="AF29" s="437"/>
      <c r="AG29" s="438"/>
      <c r="AH29" s="458">
        <v>422</v>
      </c>
      <c r="AI29" s="459"/>
      <c r="AJ29" s="459"/>
      <c r="AK29" s="459"/>
      <c r="AL29" s="501"/>
      <c r="AM29" s="458">
        <v>1267356</v>
      </c>
      <c r="AN29" s="459"/>
      <c r="AO29" s="459"/>
      <c r="AP29" s="459"/>
      <c r="AQ29" s="459"/>
      <c r="AR29" s="501"/>
      <c r="AS29" s="458">
        <v>3003</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630238</v>
      </c>
      <c r="BO29" s="408"/>
      <c r="BP29" s="408"/>
      <c r="BQ29" s="408"/>
      <c r="BR29" s="408"/>
      <c r="BS29" s="408"/>
      <c r="BT29" s="408"/>
      <c r="BU29" s="409"/>
      <c r="BV29" s="407">
        <v>556610</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94.9</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2798865</v>
      </c>
      <c r="BO30" s="527"/>
      <c r="BP30" s="527"/>
      <c r="BQ30" s="527"/>
      <c r="BR30" s="527"/>
      <c r="BS30" s="527"/>
      <c r="BT30" s="527"/>
      <c r="BU30" s="528"/>
      <c r="BV30" s="526">
        <v>2499706</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15">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15">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5</v>
      </c>
      <c r="V34" s="597"/>
      <c r="W34" s="598" t="str">
        <f>IF('各会計、関係団体の財政状況及び健全化判断比率'!B28="","",'各会計、関係団体の財政状況及び健全化判断比率'!B28)</f>
        <v>国民健康保険事業特別会計</v>
      </c>
      <c r="X34" s="598"/>
      <c r="Y34" s="598"/>
      <c r="Z34" s="598"/>
      <c r="AA34" s="598"/>
      <c r="AB34" s="598"/>
      <c r="AC34" s="598"/>
      <c r="AD34" s="598"/>
      <c r="AE34" s="598"/>
      <c r="AF34" s="598"/>
      <c r="AG34" s="598"/>
      <c r="AH34" s="598"/>
      <c r="AI34" s="598"/>
      <c r="AJ34" s="598"/>
      <c r="AK34" s="598"/>
      <c r="AL34" s="169"/>
      <c r="AM34" s="597">
        <f>IF(AO34="","",MAX(C34:D43,U34:V43)+1)</f>
        <v>8</v>
      </c>
      <c r="AN34" s="597"/>
      <c r="AO34" s="598" t="str">
        <f>IF('各会計、関係団体の財政状況及び健全化判断比率'!B31="","",'各会計、関係団体の財政状況及び健全化判断比率'!B31)</f>
        <v>水道事業会計</v>
      </c>
      <c r="AP34" s="598"/>
      <c r="AQ34" s="598"/>
      <c r="AR34" s="598"/>
      <c r="AS34" s="598"/>
      <c r="AT34" s="598"/>
      <c r="AU34" s="598"/>
      <c r="AV34" s="598"/>
      <c r="AW34" s="598"/>
      <c r="AX34" s="598"/>
      <c r="AY34" s="598"/>
      <c r="AZ34" s="598"/>
      <c r="BA34" s="598"/>
      <c r="BB34" s="598"/>
      <c r="BC34" s="598"/>
      <c r="BD34" s="169"/>
      <c r="BE34" s="597">
        <f>IF(BG34="","",MAX(C34:D43,U34:V43,AM34:AN43)+1)</f>
        <v>11</v>
      </c>
      <c r="BF34" s="597"/>
      <c r="BG34" s="598" t="str">
        <f>IF('各会計、関係団体の財政状況及び健全化判断比率'!B34="","",'各会計、関係団体の財政状況及び健全化判断比率'!B34)</f>
        <v>糸満漁港ふれあい公園事業特別会計</v>
      </c>
      <c r="BH34" s="598"/>
      <c r="BI34" s="598"/>
      <c r="BJ34" s="598"/>
      <c r="BK34" s="598"/>
      <c r="BL34" s="598"/>
      <c r="BM34" s="598"/>
      <c r="BN34" s="598"/>
      <c r="BO34" s="598"/>
      <c r="BP34" s="598"/>
      <c r="BQ34" s="598"/>
      <c r="BR34" s="598"/>
      <c r="BS34" s="598"/>
      <c r="BT34" s="598"/>
      <c r="BU34" s="598"/>
      <c r="BV34" s="169"/>
      <c r="BW34" s="597">
        <f>IF(BY34="","",MAX(C34:D43,U34:V43,AM34:AN43,BE34:BF43)+1)</f>
        <v>13</v>
      </c>
      <c r="BX34" s="597"/>
      <c r="BY34" s="598" t="str">
        <f>IF('各会計、関係団体の財政状況及び健全化判断比率'!B68="","",'各会計、関係団体の財政状況及び健全化判断比率'!B68)</f>
        <v>南部広域市町村圏事務組合（一般会計）</v>
      </c>
      <c r="BZ34" s="598"/>
      <c r="CA34" s="598"/>
      <c r="CB34" s="598"/>
      <c r="CC34" s="598"/>
      <c r="CD34" s="598"/>
      <c r="CE34" s="598"/>
      <c r="CF34" s="598"/>
      <c r="CG34" s="598"/>
      <c r="CH34" s="598"/>
      <c r="CI34" s="598"/>
      <c r="CJ34" s="598"/>
      <c r="CK34" s="598"/>
      <c r="CL34" s="598"/>
      <c r="CM34" s="598"/>
      <c r="CN34" s="169"/>
      <c r="CO34" s="597">
        <f>IF(CQ34="","",MAX(C34:D43,U34:V43,AM34:AN43,BE34:BF43,BW34:BX43)+1)</f>
        <v>21</v>
      </c>
      <c r="CP34" s="597"/>
      <c r="CQ34" s="598" t="str">
        <f>IF('各会計、関係団体の財政状況及び健全化判断比率'!BS7="","",'各会計、関係団体の財政状況及び健全化判断比率'!BS7)</f>
        <v>糸満市土地開発公社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15">
      <c r="A35" s="169"/>
      <c r="B35" s="193"/>
      <c r="C35" s="597">
        <f>IF(E35="","",C34+1)</f>
        <v>2</v>
      </c>
      <c r="D35" s="597"/>
      <c r="E35" s="598" t="str">
        <f>IF('各会計、関係団体の財政状況及び健全化判断比率'!B8="","",'各会計、関係団体の財政状況及び健全化判断比率'!B8)</f>
        <v>人材育成事業特別会計</v>
      </c>
      <c r="F35" s="598"/>
      <c r="G35" s="598"/>
      <c r="H35" s="598"/>
      <c r="I35" s="598"/>
      <c r="J35" s="598"/>
      <c r="K35" s="598"/>
      <c r="L35" s="598"/>
      <c r="M35" s="598"/>
      <c r="N35" s="598"/>
      <c r="O35" s="598"/>
      <c r="P35" s="598"/>
      <c r="Q35" s="598"/>
      <c r="R35" s="598"/>
      <c r="S35" s="598"/>
      <c r="T35" s="169"/>
      <c r="U35" s="597">
        <f>IF(W35="","",U34+1)</f>
        <v>6</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69"/>
      <c r="AM35" s="597">
        <f t="shared" ref="AM35:AM43" si="0">IF(AO35="","",AM34+1)</f>
        <v>9</v>
      </c>
      <c r="AN35" s="597"/>
      <c r="AO35" s="598" t="str">
        <f>IF('各会計、関係団体の財政状況及び健全化判断比率'!B32="","",'各会計、関係団体の財政状況及び健全化判断比率'!B32)</f>
        <v>下水道事業会計</v>
      </c>
      <c r="AP35" s="598"/>
      <c r="AQ35" s="598"/>
      <c r="AR35" s="598"/>
      <c r="AS35" s="598"/>
      <c r="AT35" s="598"/>
      <c r="AU35" s="598"/>
      <c r="AV35" s="598"/>
      <c r="AW35" s="598"/>
      <c r="AX35" s="598"/>
      <c r="AY35" s="598"/>
      <c r="AZ35" s="598"/>
      <c r="BA35" s="598"/>
      <c r="BB35" s="598"/>
      <c r="BC35" s="598"/>
      <c r="BD35" s="169"/>
      <c r="BE35" s="597">
        <f t="shared" ref="BE35:BE43" si="1">IF(BG35="","",BE34+1)</f>
        <v>12</v>
      </c>
      <c r="BF35" s="597"/>
      <c r="BG35" s="598" t="str">
        <f>IF('各会計、関係団体の財政状況及び健全化判断比率'!B35="","",'各会計、関係団体の財政状況及び健全化判断比率'!B35)</f>
        <v>土地区画整理事業特別会計</v>
      </c>
      <c r="BH35" s="598"/>
      <c r="BI35" s="598"/>
      <c r="BJ35" s="598"/>
      <c r="BK35" s="598"/>
      <c r="BL35" s="598"/>
      <c r="BM35" s="598"/>
      <c r="BN35" s="598"/>
      <c r="BO35" s="598"/>
      <c r="BP35" s="598"/>
      <c r="BQ35" s="598"/>
      <c r="BR35" s="598"/>
      <c r="BS35" s="598"/>
      <c r="BT35" s="598"/>
      <c r="BU35" s="598"/>
      <c r="BV35" s="169"/>
      <c r="BW35" s="597">
        <f t="shared" ref="BW35:BW43" si="2">IF(BY35="","",BW34+1)</f>
        <v>14</v>
      </c>
      <c r="BX35" s="597"/>
      <c r="BY35" s="598" t="str">
        <f>IF('各会計、関係団体の財政状況及び健全化判断比率'!B69="","",'各会計、関係団体の財政状況及び健全化判断比率'!B69)</f>
        <v>南部広域市町村圏事務組合（南斎場特別会計）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15">
      <c r="A36" s="169"/>
      <c r="B36" s="193"/>
      <c r="C36" s="597">
        <f>IF(E36="","",C35+1)</f>
        <v>3</v>
      </c>
      <c r="D36" s="597"/>
      <c r="E36" s="598" t="str">
        <f>IF('各会計、関係団体の財政状況及び健全化判断比率'!B9="","",'各会計、関係団体の財政状況及び健全化判断比率'!B9)</f>
        <v>真栄里地区物流団地開発等特別会計</v>
      </c>
      <c r="F36" s="598"/>
      <c r="G36" s="598"/>
      <c r="H36" s="598"/>
      <c r="I36" s="598"/>
      <c r="J36" s="598"/>
      <c r="K36" s="598"/>
      <c r="L36" s="598"/>
      <c r="M36" s="598"/>
      <c r="N36" s="598"/>
      <c r="O36" s="598"/>
      <c r="P36" s="598"/>
      <c r="Q36" s="598"/>
      <c r="R36" s="598"/>
      <c r="S36" s="598"/>
      <c r="T36" s="169"/>
      <c r="U36" s="597">
        <f t="shared" ref="U36:U43" si="4">IF(W36="","",U35+1)</f>
        <v>7</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f t="shared" si="0"/>
        <v>10</v>
      </c>
      <c r="AN36" s="597"/>
      <c r="AO36" s="598" t="str">
        <f>IF('各会計、関係団体の財政状況及び健全化判断比率'!B33="","",'各会計、関係団体の財政状況及び健全化判断比率'!B33)</f>
        <v>農業集落排水事業会計</v>
      </c>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15</v>
      </c>
      <c r="BX36" s="597"/>
      <c r="BY36" s="598" t="str">
        <f>IF('各会計、関係団体の財政状況及び健全化判断比率'!B70="","",'各会計、関係団体の財政状況及び健全化判断比率'!B70)</f>
        <v>南部広域行政組合（一般会計）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15">
      <c r="A37" s="169"/>
      <c r="B37" s="193"/>
      <c r="C37" s="597">
        <f>IF(E37="","",C36+1)</f>
        <v>4</v>
      </c>
      <c r="D37" s="597"/>
      <c r="E37" s="598" t="str">
        <f>IF('各会計、関係団体の財政状況及び健全化判断比率'!B10="","",'各会計、関係団体の財政状況及び健全化判断比率'!B10)</f>
        <v>真栄里土地区画整理事業特別会計</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16</v>
      </c>
      <c r="BX37" s="597"/>
      <c r="BY37" s="598" t="str">
        <f>IF('各会計、関係団体の財政状況及び健全化判断比率'!B71="","",'各会計、関係団体の財政状況及び健全化判断比率'!B71)</f>
        <v>南部広域行政組合（糸豊環境衛生事業特別会計）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15">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17</v>
      </c>
      <c r="BX38" s="597"/>
      <c r="BY38" s="598" t="str">
        <f>IF('各会計、関係団体の財政状況及び健全化判断比率'!B72="","",'各会計、関係団体の財政状況及び健全化判断比率'!B72)</f>
        <v>沖縄県後期高齢者医療広域連合（一般会計）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15">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18</v>
      </c>
      <c r="BX39" s="597"/>
      <c r="BY39" s="598" t="str">
        <f>IF('各会計、関係団体の財政状況及び健全化判断比率'!B73="","",'各会計、関係団体の財政状況及び健全化判断比率'!B73)</f>
        <v>沖縄県後期高齢者医療広域連合（特別会計）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15">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19</v>
      </c>
      <c r="BX40" s="597"/>
      <c r="BY40" s="598" t="str">
        <f>IF('各会計、関係団体の財政状況及び健全化判断比率'!B74="","",'各会計、関係団体の財政状況及び健全化判断比率'!B74)</f>
        <v>沖縄県市町村総合事務組合</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15">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20</v>
      </c>
      <c r="BX41" s="597"/>
      <c r="BY41" s="598" t="str">
        <f>IF('各会計、関係団体の財政状況及び健全化判断比率'!B75="","",'各会計、関係団体の財政状況及び健全化判断比率'!B75)</f>
        <v>沖縄県市町村自治会館管理組合</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15">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15">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mFy5mhh/L0tLfjlIwiE49BaRfJ+i3eRx+heGPdmN/u+Imwhs14uSJU82L7r9+vK9HpN+lFViT3KQPikXP4/2MA==" saltValue="TrSEQey+LyDSSg6QGPP4g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30" zoomScaleNormal="10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531</v>
      </c>
      <c r="G33" s="29" t="s">
        <v>532</v>
      </c>
      <c r="H33" s="29" t="s">
        <v>533</v>
      </c>
      <c r="I33" s="29" t="s">
        <v>534</v>
      </c>
      <c r="J33" s="30" t="s">
        <v>535</v>
      </c>
      <c r="K33" s="22"/>
      <c r="L33" s="22"/>
      <c r="M33" s="22"/>
      <c r="N33" s="22"/>
      <c r="O33" s="22"/>
      <c r="P33" s="22"/>
    </row>
    <row r="34" spans="1:16" ht="39" customHeight="1" x14ac:dyDescent="0.15">
      <c r="A34" s="22"/>
      <c r="B34" s="31"/>
      <c r="C34" s="1151" t="s">
        <v>540</v>
      </c>
      <c r="D34" s="1151"/>
      <c r="E34" s="1152"/>
      <c r="F34" s="32">
        <v>10.64</v>
      </c>
      <c r="G34" s="33">
        <v>11.99</v>
      </c>
      <c r="H34" s="33">
        <v>13.21</v>
      </c>
      <c r="I34" s="33">
        <v>14.3</v>
      </c>
      <c r="J34" s="34">
        <v>16.100000000000001</v>
      </c>
      <c r="K34" s="22"/>
      <c r="L34" s="22"/>
      <c r="M34" s="22"/>
      <c r="N34" s="22"/>
      <c r="O34" s="22"/>
      <c r="P34" s="22"/>
    </row>
    <row r="35" spans="1:16" ht="39" customHeight="1" x14ac:dyDescent="0.15">
      <c r="A35" s="22"/>
      <c r="B35" s="35"/>
      <c r="C35" s="1145" t="s">
        <v>541</v>
      </c>
      <c r="D35" s="1146"/>
      <c r="E35" s="1147"/>
      <c r="F35" s="36">
        <v>3.67</v>
      </c>
      <c r="G35" s="37">
        <v>5.88</v>
      </c>
      <c r="H35" s="37">
        <v>3.23</v>
      </c>
      <c r="I35" s="37">
        <v>6.32</v>
      </c>
      <c r="J35" s="38">
        <v>4.91</v>
      </c>
      <c r="K35" s="22"/>
      <c r="L35" s="22"/>
      <c r="M35" s="22"/>
      <c r="N35" s="22"/>
      <c r="O35" s="22"/>
      <c r="P35" s="22"/>
    </row>
    <row r="36" spans="1:16" ht="39" customHeight="1" x14ac:dyDescent="0.15">
      <c r="A36" s="22"/>
      <c r="B36" s="35"/>
      <c r="C36" s="1145" t="s">
        <v>542</v>
      </c>
      <c r="D36" s="1146"/>
      <c r="E36" s="1147"/>
      <c r="F36" s="36" t="s">
        <v>493</v>
      </c>
      <c r="G36" s="37" t="s">
        <v>493</v>
      </c>
      <c r="H36" s="37" t="s">
        <v>493</v>
      </c>
      <c r="I36" s="37">
        <v>1.69</v>
      </c>
      <c r="J36" s="38">
        <v>1.63</v>
      </c>
      <c r="K36" s="22"/>
      <c r="L36" s="22"/>
      <c r="M36" s="22"/>
      <c r="N36" s="22"/>
      <c r="O36" s="22"/>
      <c r="P36" s="22"/>
    </row>
    <row r="37" spans="1:16" ht="39" customHeight="1" x14ac:dyDescent="0.15">
      <c r="A37" s="22"/>
      <c r="B37" s="35"/>
      <c r="C37" s="1145" t="s">
        <v>543</v>
      </c>
      <c r="D37" s="1146"/>
      <c r="E37" s="1147"/>
      <c r="F37" s="36">
        <v>0.52</v>
      </c>
      <c r="G37" s="37">
        <v>0.73</v>
      </c>
      <c r="H37" s="37">
        <v>1.43</v>
      </c>
      <c r="I37" s="37">
        <v>1.05</v>
      </c>
      <c r="J37" s="38">
        <v>1.31</v>
      </c>
      <c r="K37" s="22"/>
      <c r="L37" s="22"/>
      <c r="M37" s="22"/>
      <c r="N37" s="22"/>
      <c r="O37" s="22"/>
      <c r="P37" s="22"/>
    </row>
    <row r="38" spans="1:16" ht="39" customHeight="1" x14ac:dyDescent="0.15">
      <c r="A38" s="22"/>
      <c r="B38" s="35"/>
      <c r="C38" s="1145" t="s">
        <v>544</v>
      </c>
      <c r="D38" s="1146"/>
      <c r="E38" s="1147"/>
      <c r="F38" s="36">
        <v>0.68</v>
      </c>
      <c r="G38" s="37">
        <v>0.8</v>
      </c>
      <c r="H38" s="37">
        <v>2</v>
      </c>
      <c r="I38" s="37">
        <v>2.3199999999999998</v>
      </c>
      <c r="J38" s="38">
        <v>1.25</v>
      </c>
      <c r="K38" s="22"/>
      <c r="L38" s="22"/>
      <c r="M38" s="22"/>
      <c r="N38" s="22"/>
      <c r="O38" s="22"/>
      <c r="P38" s="22"/>
    </row>
    <row r="39" spans="1:16" ht="39" customHeight="1" x14ac:dyDescent="0.15">
      <c r="A39" s="22"/>
      <c r="B39" s="35"/>
      <c r="C39" s="1145" t="s">
        <v>545</v>
      </c>
      <c r="D39" s="1146"/>
      <c r="E39" s="1147"/>
      <c r="F39" s="36">
        <v>0.48</v>
      </c>
      <c r="G39" s="37">
        <v>1.82</v>
      </c>
      <c r="H39" s="37">
        <v>1.08</v>
      </c>
      <c r="I39" s="37">
        <v>0.13</v>
      </c>
      <c r="J39" s="38">
        <v>1.06</v>
      </c>
      <c r="K39" s="22"/>
      <c r="L39" s="22"/>
      <c r="M39" s="22"/>
      <c r="N39" s="22"/>
      <c r="O39" s="22"/>
      <c r="P39" s="22"/>
    </row>
    <row r="40" spans="1:16" ht="39" customHeight="1" x14ac:dyDescent="0.15">
      <c r="A40" s="22"/>
      <c r="B40" s="35"/>
      <c r="C40" s="1145" t="s">
        <v>546</v>
      </c>
      <c r="D40" s="1146"/>
      <c r="E40" s="1147"/>
      <c r="F40" s="36">
        <v>0.32</v>
      </c>
      <c r="G40" s="37">
        <v>0.03</v>
      </c>
      <c r="H40" s="37">
        <v>0.04</v>
      </c>
      <c r="I40" s="37">
        <v>0.04</v>
      </c>
      <c r="J40" s="38">
        <v>0.05</v>
      </c>
      <c r="K40" s="22"/>
      <c r="L40" s="22"/>
      <c r="M40" s="22"/>
      <c r="N40" s="22"/>
      <c r="O40" s="22"/>
      <c r="P40" s="22"/>
    </row>
    <row r="41" spans="1:16" ht="39" customHeight="1" x14ac:dyDescent="0.15">
      <c r="A41" s="22"/>
      <c r="B41" s="35"/>
      <c r="C41" s="1145" t="s">
        <v>547</v>
      </c>
      <c r="D41" s="1146"/>
      <c r="E41" s="1147"/>
      <c r="F41" s="36">
        <v>0.11</v>
      </c>
      <c r="G41" s="37">
        <v>0.1</v>
      </c>
      <c r="H41" s="37">
        <v>0.04</v>
      </c>
      <c r="I41" s="37">
        <v>0.03</v>
      </c>
      <c r="J41" s="38">
        <v>0.04</v>
      </c>
      <c r="K41" s="22"/>
      <c r="L41" s="22"/>
      <c r="M41" s="22"/>
      <c r="N41" s="22"/>
      <c r="O41" s="22"/>
      <c r="P41" s="22"/>
    </row>
    <row r="42" spans="1:16" ht="39" customHeight="1" x14ac:dyDescent="0.15">
      <c r="A42" s="22"/>
      <c r="B42" s="39"/>
      <c r="C42" s="1145" t="s">
        <v>548</v>
      </c>
      <c r="D42" s="1146"/>
      <c r="E42" s="1147"/>
      <c r="F42" s="36" t="s">
        <v>493</v>
      </c>
      <c r="G42" s="37" t="s">
        <v>493</v>
      </c>
      <c r="H42" s="37" t="s">
        <v>493</v>
      </c>
      <c r="I42" s="37" t="s">
        <v>493</v>
      </c>
      <c r="J42" s="38" t="s">
        <v>493</v>
      </c>
      <c r="K42" s="22"/>
      <c r="L42" s="22"/>
      <c r="M42" s="22"/>
      <c r="N42" s="22"/>
      <c r="O42" s="22"/>
      <c r="P42" s="22"/>
    </row>
    <row r="43" spans="1:16" ht="39" customHeight="1" thickBot="1" x14ac:dyDescent="0.2">
      <c r="A43" s="22"/>
      <c r="B43" s="40"/>
      <c r="C43" s="1148" t="s">
        <v>549</v>
      </c>
      <c r="D43" s="1149"/>
      <c r="E43" s="1150"/>
      <c r="F43" s="41">
        <v>0.09</v>
      </c>
      <c r="G43" s="42">
        <v>0.22</v>
      </c>
      <c r="H43" s="42">
        <v>2.64</v>
      </c>
      <c r="I43" s="42">
        <v>0.05</v>
      </c>
      <c r="J43" s="43">
        <v>0.04</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6fw3tr/dY2cZGf80/VTHXY7JFhFac4lcuUVe5kzZy6I05uB5Fjo9C1D84xc8DWyQTOtyxGczRL50GSuiOC2cwQ==" saltValue="FjHWq5p+oqPtKGVoL9oNK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31"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531</v>
      </c>
      <c r="L44" s="56" t="s">
        <v>532</v>
      </c>
      <c r="M44" s="56" t="s">
        <v>533</v>
      </c>
      <c r="N44" s="56" t="s">
        <v>534</v>
      </c>
      <c r="O44" s="57" t="s">
        <v>535</v>
      </c>
      <c r="P44" s="48"/>
      <c r="Q44" s="48"/>
      <c r="R44" s="48"/>
      <c r="S44" s="48"/>
      <c r="T44" s="48"/>
      <c r="U44" s="48"/>
    </row>
    <row r="45" spans="1:21" ht="30.75" customHeight="1" x14ac:dyDescent="0.15">
      <c r="A45" s="48"/>
      <c r="B45" s="1153" t="s">
        <v>9</v>
      </c>
      <c r="C45" s="1154"/>
      <c r="D45" s="58"/>
      <c r="E45" s="1159" t="s">
        <v>10</v>
      </c>
      <c r="F45" s="1159"/>
      <c r="G45" s="1159"/>
      <c r="H45" s="1159"/>
      <c r="I45" s="1159"/>
      <c r="J45" s="1160"/>
      <c r="K45" s="59">
        <v>1859</v>
      </c>
      <c r="L45" s="60">
        <v>1893</v>
      </c>
      <c r="M45" s="60">
        <v>1919</v>
      </c>
      <c r="N45" s="60">
        <v>1873</v>
      </c>
      <c r="O45" s="61">
        <v>1845</v>
      </c>
      <c r="P45" s="48"/>
      <c r="Q45" s="48"/>
      <c r="R45" s="48"/>
      <c r="S45" s="48"/>
      <c r="T45" s="48"/>
      <c r="U45" s="48"/>
    </row>
    <row r="46" spans="1:21" ht="30.75" customHeight="1" x14ac:dyDescent="0.15">
      <c r="A46" s="48"/>
      <c r="B46" s="1155"/>
      <c r="C46" s="1156"/>
      <c r="D46" s="62"/>
      <c r="E46" s="1161" t="s">
        <v>11</v>
      </c>
      <c r="F46" s="1161"/>
      <c r="G46" s="1161"/>
      <c r="H46" s="1161"/>
      <c r="I46" s="1161"/>
      <c r="J46" s="1162"/>
      <c r="K46" s="63" t="s">
        <v>493</v>
      </c>
      <c r="L46" s="64" t="s">
        <v>493</v>
      </c>
      <c r="M46" s="64" t="s">
        <v>493</v>
      </c>
      <c r="N46" s="64" t="s">
        <v>493</v>
      </c>
      <c r="O46" s="65" t="s">
        <v>493</v>
      </c>
      <c r="P46" s="48"/>
      <c r="Q46" s="48"/>
      <c r="R46" s="48"/>
      <c r="S46" s="48"/>
      <c r="T46" s="48"/>
      <c r="U46" s="48"/>
    </row>
    <row r="47" spans="1:21" ht="30.75" customHeight="1" x14ac:dyDescent="0.15">
      <c r="A47" s="48"/>
      <c r="B47" s="1155"/>
      <c r="C47" s="1156"/>
      <c r="D47" s="62"/>
      <c r="E47" s="1161" t="s">
        <v>12</v>
      </c>
      <c r="F47" s="1161"/>
      <c r="G47" s="1161"/>
      <c r="H47" s="1161"/>
      <c r="I47" s="1161"/>
      <c r="J47" s="1162"/>
      <c r="K47" s="63" t="s">
        <v>493</v>
      </c>
      <c r="L47" s="64" t="s">
        <v>493</v>
      </c>
      <c r="M47" s="64" t="s">
        <v>493</v>
      </c>
      <c r="N47" s="64" t="s">
        <v>493</v>
      </c>
      <c r="O47" s="65" t="s">
        <v>493</v>
      </c>
      <c r="P47" s="48"/>
      <c r="Q47" s="48"/>
      <c r="R47" s="48"/>
      <c r="S47" s="48"/>
      <c r="T47" s="48"/>
      <c r="U47" s="48"/>
    </row>
    <row r="48" spans="1:21" ht="30.75" customHeight="1" x14ac:dyDescent="0.15">
      <c r="A48" s="48"/>
      <c r="B48" s="1155"/>
      <c r="C48" s="1156"/>
      <c r="D48" s="62"/>
      <c r="E48" s="1161" t="s">
        <v>13</v>
      </c>
      <c r="F48" s="1161"/>
      <c r="G48" s="1161"/>
      <c r="H48" s="1161"/>
      <c r="I48" s="1161"/>
      <c r="J48" s="1162"/>
      <c r="K48" s="63">
        <v>283</v>
      </c>
      <c r="L48" s="64">
        <v>285</v>
      </c>
      <c r="M48" s="64">
        <v>310</v>
      </c>
      <c r="N48" s="64">
        <v>316</v>
      </c>
      <c r="O48" s="65">
        <v>376</v>
      </c>
      <c r="P48" s="48"/>
      <c r="Q48" s="48"/>
      <c r="R48" s="48"/>
      <c r="S48" s="48"/>
      <c r="T48" s="48"/>
      <c r="U48" s="48"/>
    </row>
    <row r="49" spans="1:21" ht="30.75" customHeight="1" x14ac:dyDescent="0.15">
      <c r="A49" s="48"/>
      <c r="B49" s="1155"/>
      <c r="C49" s="1156"/>
      <c r="D49" s="62"/>
      <c r="E49" s="1161" t="s">
        <v>14</v>
      </c>
      <c r="F49" s="1161"/>
      <c r="G49" s="1161"/>
      <c r="H49" s="1161"/>
      <c r="I49" s="1161"/>
      <c r="J49" s="1162"/>
      <c r="K49" s="63">
        <v>97</v>
      </c>
      <c r="L49" s="64">
        <v>118</v>
      </c>
      <c r="M49" s="64">
        <v>116</v>
      </c>
      <c r="N49" s="64">
        <v>116</v>
      </c>
      <c r="O49" s="65">
        <v>100</v>
      </c>
      <c r="P49" s="48"/>
      <c r="Q49" s="48"/>
      <c r="R49" s="48"/>
      <c r="S49" s="48"/>
      <c r="T49" s="48"/>
      <c r="U49" s="48"/>
    </row>
    <row r="50" spans="1:21" ht="30.75" customHeight="1" x14ac:dyDescent="0.15">
      <c r="A50" s="48"/>
      <c r="B50" s="1155"/>
      <c r="C50" s="1156"/>
      <c r="D50" s="62"/>
      <c r="E50" s="1161" t="s">
        <v>15</v>
      </c>
      <c r="F50" s="1161"/>
      <c r="G50" s="1161"/>
      <c r="H50" s="1161"/>
      <c r="I50" s="1161"/>
      <c r="J50" s="1162"/>
      <c r="K50" s="63">
        <v>27</v>
      </c>
      <c r="L50" s="64">
        <v>27</v>
      </c>
      <c r="M50" s="64">
        <v>27</v>
      </c>
      <c r="N50" s="64" t="s">
        <v>493</v>
      </c>
      <c r="O50" s="65" t="s">
        <v>493</v>
      </c>
      <c r="P50" s="48"/>
      <c r="Q50" s="48"/>
      <c r="R50" s="48"/>
      <c r="S50" s="48"/>
      <c r="T50" s="48"/>
      <c r="U50" s="48"/>
    </row>
    <row r="51" spans="1:21" ht="30.75" customHeight="1" x14ac:dyDescent="0.15">
      <c r="A51" s="48"/>
      <c r="B51" s="1157"/>
      <c r="C51" s="1158"/>
      <c r="D51" s="66"/>
      <c r="E51" s="1161" t="s">
        <v>16</v>
      </c>
      <c r="F51" s="1161"/>
      <c r="G51" s="1161"/>
      <c r="H51" s="1161"/>
      <c r="I51" s="1161"/>
      <c r="J51" s="1162"/>
      <c r="K51" s="63">
        <v>0</v>
      </c>
      <c r="L51" s="64">
        <v>1</v>
      </c>
      <c r="M51" s="64">
        <v>1</v>
      </c>
      <c r="N51" s="64">
        <v>1</v>
      </c>
      <c r="O51" s="65">
        <v>1</v>
      </c>
      <c r="P51" s="48"/>
      <c r="Q51" s="48"/>
      <c r="R51" s="48"/>
      <c r="S51" s="48"/>
      <c r="T51" s="48"/>
      <c r="U51" s="48"/>
    </row>
    <row r="52" spans="1:21" ht="30.75" customHeight="1" x14ac:dyDescent="0.15">
      <c r="A52" s="48"/>
      <c r="B52" s="1163" t="s">
        <v>17</v>
      </c>
      <c r="C52" s="1164"/>
      <c r="D52" s="66"/>
      <c r="E52" s="1161" t="s">
        <v>18</v>
      </c>
      <c r="F52" s="1161"/>
      <c r="G52" s="1161"/>
      <c r="H52" s="1161"/>
      <c r="I52" s="1161"/>
      <c r="J52" s="1162"/>
      <c r="K52" s="63">
        <v>1338</v>
      </c>
      <c r="L52" s="64">
        <v>1288</v>
      </c>
      <c r="M52" s="64">
        <v>1218</v>
      </c>
      <c r="N52" s="64">
        <v>1175</v>
      </c>
      <c r="O52" s="65">
        <v>1134</v>
      </c>
      <c r="P52" s="48"/>
      <c r="Q52" s="48"/>
      <c r="R52" s="48"/>
      <c r="S52" s="48"/>
      <c r="T52" s="48"/>
      <c r="U52" s="48"/>
    </row>
    <row r="53" spans="1:21" ht="30.75" customHeight="1" thickBot="1" x14ac:dyDescent="0.2">
      <c r="A53" s="48"/>
      <c r="B53" s="1165" t="s">
        <v>19</v>
      </c>
      <c r="C53" s="1166"/>
      <c r="D53" s="67"/>
      <c r="E53" s="1167" t="s">
        <v>20</v>
      </c>
      <c r="F53" s="1167"/>
      <c r="G53" s="1167"/>
      <c r="H53" s="1167"/>
      <c r="I53" s="1167"/>
      <c r="J53" s="1168"/>
      <c r="K53" s="68">
        <v>928</v>
      </c>
      <c r="L53" s="69">
        <v>1036</v>
      </c>
      <c r="M53" s="69">
        <v>1155</v>
      </c>
      <c r="N53" s="69">
        <v>1131</v>
      </c>
      <c r="O53" s="70">
        <v>1188</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550</v>
      </c>
      <c r="L57" s="81" t="s">
        <v>551</v>
      </c>
      <c r="M57" s="81" t="s">
        <v>552</v>
      </c>
      <c r="N57" s="81" t="s">
        <v>553</v>
      </c>
      <c r="O57" s="82" t="s">
        <v>554</v>
      </c>
      <c r="P57" s="48"/>
      <c r="Q57" s="48"/>
      <c r="R57" s="48"/>
      <c r="S57" s="48"/>
      <c r="T57" s="48"/>
      <c r="U57" s="48"/>
    </row>
    <row r="58" spans="1:21" ht="31.5" customHeight="1" x14ac:dyDescent="0.15">
      <c r="B58" s="1169" t="s">
        <v>24</v>
      </c>
      <c r="C58" s="1170"/>
      <c r="D58" s="1175" t="s">
        <v>25</v>
      </c>
      <c r="E58" s="1176"/>
      <c r="F58" s="1176"/>
      <c r="G58" s="1176"/>
      <c r="H58" s="1176"/>
      <c r="I58" s="1176"/>
      <c r="J58" s="1177"/>
      <c r="K58" s="83"/>
      <c r="L58" s="84"/>
      <c r="M58" s="84"/>
      <c r="N58" s="84"/>
      <c r="O58" s="85"/>
    </row>
    <row r="59" spans="1:21" ht="31.5" customHeight="1" x14ac:dyDescent="0.15">
      <c r="B59" s="1171"/>
      <c r="C59" s="1172"/>
      <c r="D59" s="1178" t="s">
        <v>26</v>
      </c>
      <c r="E59" s="1179"/>
      <c r="F59" s="1179"/>
      <c r="G59" s="1179"/>
      <c r="H59" s="1179"/>
      <c r="I59" s="1179"/>
      <c r="J59" s="1180"/>
      <c r="K59" s="86"/>
      <c r="L59" s="87"/>
      <c r="M59" s="87"/>
      <c r="N59" s="87"/>
      <c r="O59" s="88"/>
    </row>
    <row r="60" spans="1:21" ht="31.5" customHeight="1" thickBot="1" x14ac:dyDescent="0.2">
      <c r="B60" s="1173"/>
      <c r="C60" s="1174"/>
      <c r="D60" s="1181" t="s">
        <v>27</v>
      </c>
      <c r="E60" s="1182"/>
      <c r="F60" s="1182"/>
      <c r="G60" s="1182"/>
      <c r="H60" s="1182"/>
      <c r="I60" s="1182"/>
      <c r="J60" s="1183"/>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ahaNrIl6rbC9kuM1oyCWXaaiHW74fr3E9wQGNlfoxFhSYI2XzwQfCZOCaIQzQBTNdw8r+VOogZ8Mb7NOm1GcNw==" saltValue="7/IvYMwxj/+qeqK5F8v0Z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3" orientation="landscape"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4" zoomScaleSheetLayoutView="100" workbookViewId="0">
      <selection activeCell="G63" sqref="G63"/>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531</v>
      </c>
      <c r="J40" s="103" t="s">
        <v>532</v>
      </c>
      <c r="K40" s="103" t="s">
        <v>533</v>
      </c>
      <c r="L40" s="103" t="s">
        <v>534</v>
      </c>
      <c r="M40" s="104" t="s">
        <v>535</v>
      </c>
    </row>
    <row r="41" spans="2:13" ht="27.75" customHeight="1" x14ac:dyDescent="0.15">
      <c r="B41" s="1184" t="s">
        <v>30</v>
      </c>
      <c r="C41" s="1185"/>
      <c r="D41" s="105"/>
      <c r="E41" s="1190" t="s">
        <v>31</v>
      </c>
      <c r="F41" s="1190"/>
      <c r="G41" s="1190"/>
      <c r="H41" s="1191"/>
      <c r="I41" s="343">
        <v>18863</v>
      </c>
      <c r="J41" s="344">
        <v>19076</v>
      </c>
      <c r="K41" s="344">
        <v>18307</v>
      </c>
      <c r="L41" s="344">
        <v>17565</v>
      </c>
      <c r="M41" s="345">
        <v>17846</v>
      </c>
    </row>
    <row r="42" spans="2:13" ht="27.75" customHeight="1" x14ac:dyDescent="0.15">
      <c r="B42" s="1186"/>
      <c r="C42" s="1187"/>
      <c r="D42" s="106"/>
      <c r="E42" s="1192" t="s">
        <v>32</v>
      </c>
      <c r="F42" s="1192"/>
      <c r="G42" s="1192"/>
      <c r="H42" s="1193"/>
      <c r="I42" s="346">
        <v>55</v>
      </c>
      <c r="J42" s="347">
        <v>27</v>
      </c>
      <c r="K42" s="347" t="s">
        <v>493</v>
      </c>
      <c r="L42" s="347" t="s">
        <v>493</v>
      </c>
      <c r="M42" s="348" t="s">
        <v>493</v>
      </c>
    </row>
    <row r="43" spans="2:13" ht="27.75" customHeight="1" x14ac:dyDescent="0.15">
      <c r="B43" s="1186"/>
      <c r="C43" s="1187"/>
      <c r="D43" s="106"/>
      <c r="E43" s="1192" t="s">
        <v>33</v>
      </c>
      <c r="F43" s="1192"/>
      <c r="G43" s="1192"/>
      <c r="H43" s="1193"/>
      <c r="I43" s="346">
        <v>2347</v>
      </c>
      <c r="J43" s="347">
        <v>2758</v>
      </c>
      <c r="K43" s="347">
        <v>2888</v>
      </c>
      <c r="L43" s="347">
        <v>3327</v>
      </c>
      <c r="M43" s="348">
        <v>2917</v>
      </c>
    </row>
    <row r="44" spans="2:13" ht="27.75" customHeight="1" x14ac:dyDescent="0.15">
      <c r="B44" s="1186"/>
      <c r="C44" s="1187"/>
      <c r="D44" s="106"/>
      <c r="E44" s="1192" t="s">
        <v>34</v>
      </c>
      <c r="F44" s="1192"/>
      <c r="G44" s="1192"/>
      <c r="H44" s="1193"/>
      <c r="I44" s="346">
        <v>962</v>
      </c>
      <c r="J44" s="347">
        <v>832</v>
      </c>
      <c r="K44" s="347">
        <v>711</v>
      </c>
      <c r="L44" s="347">
        <v>556</v>
      </c>
      <c r="M44" s="348">
        <v>336</v>
      </c>
    </row>
    <row r="45" spans="2:13" ht="27.75" customHeight="1" x14ac:dyDescent="0.15">
      <c r="B45" s="1186"/>
      <c r="C45" s="1187"/>
      <c r="D45" s="106"/>
      <c r="E45" s="1192" t="s">
        <v>35</v>
      </c>
      <c r="F45" s="1192"/>
      <c r="G45" s="1192"/>
      <c r="H45" s="1193"/>
      <c r="I45" s="346">
        <v>525</v>
      </c>
      <c r="J45" s="347">
        <v>338</v>
      </c>
      <c r="K45" s="347">
        <v>241</v>
      </c>
      <c r="L45" s="347">
        <v>147</v>
      </c>
      <c r="M45" s="348">
        <v>132</v>
      </c>
    </row>
    <row r="46" spans="2:13" ht="27.75" customHeight="1" x14ac:dyDescent="0.15">
      <c r="B46" s="1186"/>
      <c r="C46" s="1187"/>
      <c r="D46" s="107"/>
      <c r="E46" s="1192" t="s">
        <v>36</v>
      </c>
      <c r="F46" s="1192"/>
      <c r="G46" s="1192"/>
      <c r="H46" s="1193"/>
      <c r="I46" s="346" t="s">
        <v>493</v>
      </c>
      <c r="J46" s="347" t="s">
        <v>493</v>
      </c>
      <c r="K46" s="347" t="s">
        <v>493</v>
      </c>
      <c r="L46" s="347" t="s">
        <v>493</v>
      </c>
      <c r="M46" s="348" t="s">
        <v>493</v>
      </c>
    </row>
    <row r="47" spans="2:13" ht="27.75" customHeight="1" x14ac:dyDescent="0.15">
      <c r="B47" s="1186"/>
      <c r="C47" s="1187"/>
      <c r="D47" s="108"/>
      <c r="E47" s="1194" t="s">
        <v>37</v>
      </c>
      <c r="F47" s="1195"/>
      <c r="G47" s="1195"/>
      <c r="H47" s="1196"/>
      <c r="I47" s="346" t="s">
        <v>493</v>
      </c>
      <c r="J47" s="347" t="s">
        <v>493</v>
      </c>
      <c r="K47" s="347" t="s">
        <v>493</v>
      </c>
      <c r="L47" s="347" t="s">
        <v>493</v>
      </c>
      <c r="M47" s="348" t="s">
        <v>493</v>
      </c>
    </row>
    <row r="48" spans="2:13" ht="27.75" customHeight="1" x14ac:dyDescent="0.15">
      <c r="B48" s="1186"/>
      <c r="C48" s="1187"/>
      <c r="D48" s="106"/>
      <c r="E48" s="1192" t="s">
        <v>38</v>
      </c>
      <c r="F48" s="1192"/>
      <c r="G48" s="1192"/>
      <c r="H48" s="1193"/>
      <c r="I48" s="346" t="s">
        <v>493</v>
      </c>
      <c r="J48" s="347" t="s">
        <v>493</v>
      </c>
      <c r="K48" s="347" t="s">
        <v>493</v>
      </c>
      <c r="L48" s="347" t="s">
        <v>493</v>
      </c>
      <c r="M48" s="348" t="s">
        <v>493</v>
      </c>
    </row>
    <row r="49" spans="2:13" ht="27.75" customHeight="1" x14ac:dyDescent="0.15">
      <c r="B49" s="1188"/>
      <c r="C49" s="1189"/>
      <c r="D49" s="106"/>
      <c r="E49" s="1192" t="s">
        <v>39</v>
      </c>
      <c r="F49" s="1192"/>
      <c r="G49" s="1192"/>
      <c r="H49" s="1193"/>
      <c r="I49" s="346" t="s">
        <v>493</v>
      </c>
      <c r="J49" s="347" t="s">
        <v>493</v>
      </c>
      <c r="K49" s="347" t="s">
        <v>493</v>
      </c>
      <c r="L49" s="347" t="s">
        <v>493</v>
      </c>
      <c r="M49" s="348" t="s">
        <v>493</v>
      </c>
    </row>
    <row r="50" spans="2:13" ht="27.75" customHeight="1" x14ac:dyDescent="0.15">
      <c r="B50" s="1197" t="s">
        <v>40</v>
      </c>
      <c r="C50" s="1198"/>
      <c r="D50" s="109"/>
      <c r="E50" s="1192" t="s">
        <v>41</v>
      </c>
      <c r="F50" s="1192"/>
      <c r="G50" s="1192"/>
      <c r="H50" s="1193"/>
      <c r="I50" s="346">
        <v>4888</v>
      </c>
      <c r="J50" s="347">
        <v>5356</v>
      </c>
      <c r="K50" s="347">
        <v>5547</v>
      </c>
      <c r="L50" s="347">
        <v>4833</v>
      </c>
      <c r="M50" s="348">
        <v>4556</v>
      </c>
    </row>
    <row r="51" spans="2:13" ht="27.75" customHeight="1" x14ac:dyDescent="0.15">
      <c r="B51" s="1186"/>
      <c r="C51" s="1187"/>
      <c r="D51" s="106"/>
      <c r="E51" s="1192" t="s">
        <v>42</v>
      </c>
      <c r="F51" s="1192"/>
      <c r="G51" s="1192"/>
      <c r="H51" s="1193"/>
      <c r="I51" s="346">
        <v>998</v>
      </c>
      <c r="J51" s="347">
        <v>662</v>
      </c>
      <c r="K51" s="347">
        <v>651</v>
      </c>
      <c r="L51" s="347">
        <v>555</v>
      </c>
      <c r="M51" s="348">
        <v>908</v>
      </c>
    </row>
    <row r="52" spans="2:13" ht="27.75" customHeight="1" x14ac:dyDescent="0.15">
      <c r="B52" s="1188"/>
      <c r="C52" s="1189"/>
      <c r="D52" s="106"/>
      <c r="E52" s="1192" t="s">
        <v>43</v>
      </c>
      <c r="F52" s="1192"/>
      <c r="G52" s="1192"/>
      <c r="H52" s="1193"/>
      <c r="I52" s="346">
        <v>13881</v>
      </c>
      <c r="J52" s="347">
        <v>13720</v>
      </c>
      <c r="K52" s="347">
        <v>12995</v>
      </c>
      <c r="L52" s="347">
        <v>12939</v>
      </c>
      <c r="M52" s="348">
        <v>12902</v>
      </c>
    </row>
    <row r="53" spans="2:13" ht="27.75" customHeight="1" thickBot="1" x14ac:dyDescent="0.2">
      <c r="B53" s="1199" t="s">
        <v>19</v>
      </c>
      <c r="C53" s="1200"/>
      <c r="D53" s="110"/>
      <c r="E53" s="1201" t="s">
        <v>44</v>
      </c>
      <c r="F53" s="1201"/>
      <c r="G53" s="1201"/>
      <c r="H53" s="1202"/>
      <c r="I53" s="349">
        <v>2984</v>
      </c>
      <c r="J53" s="350">
        <v>3293</v>
      </c>
      <c r="K53" s="350">
        <v>2955</v>
      </c>
      <c r="L53" s="350">
        <v>3267</v>
      </c>
      <c r="M53" s="351">
        <v>2866</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y1n8MYgcx0UjcPQTx95QQ0rKHHqJJw6QZLsLQTfF+ngzLsNbNN51MGs+nGaR+W+yKBMvywKCOtNSO5Hh8DjEvg==" saltValue="Du6hs6w8gnNZsvdhaxvHn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76"/>
  <sheetViews>
    <sheetView showGridLines="0" topLeftCell="A25" zoomScale="55" zoomScaleNormal="55" zoomScaleSheetLayoutView="100" workbookViewId="0">
      <selection activeCell="G63" sqref="G63"/>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s="1" customFormat="1" ht="16.5" customHeight="1" x14ac:dyDescent="0.15"/>
    <row r="21" s="1" customFormat="1" ht="16.5" customHeight="1" x14ac:dyDescent="0.15"/>
    <row r="22" s="1" customFormat="1" ht="16.5" customHeight="1" x14ac:dyDescent="0.15"/>
    <row r="23" s="1" customFormat="1" ht="16.5" customHeight="1" x14ac:dyDescent="0.15"/>
    <row r="24" s="1" customFormat="1" ht="16.5" customHeight="1" x14ac:dyDescent="0.15"/>
    <row r="25" s="1" customFormat="1" ht="16.5" customHeight="1" x14ac:dyDescent="0.15"/>
    <row r="26" s="1" customFormat="1" ht="16.5" customHeight="1" x14ac:dyDescent="0.15"/>
    <row r="27" s="1" customFormat="1" ht="16.5" customHeight="1" x14ac:dyDescent="0.15"/>
    <row r="28" s="1" customFormat="1" ht="16.5" customHeight="1" x14ac:dyDescent="0.15"/>
    <row r="29" s="1" customFormat="1" ht="16.5" customHeight="1" x14ac:dyDescent="0.15"/>
    <row r="30" s="1" customFormat="1" ht="16.5" customHeight="1" x14ac:dyDescent="0.15"/>
    <row r="31" s="1" customFormat="1" ht="16.5" customHeight="1" x14ac:dyDescent="0.15"/>
    <row r="32" s="1" customFormat="1" ht="16.5" customHeight="1" x14ac:dyDescent="0.15"/>
    <row r="33" s="1" customFormat="1" ht="16.5" customHeight="1" x14ac:dyDescent="0.15"/>
    <row r="34" s="1" customFormat="1" ht="16.5" customHeight="1" x14ac:dyDescent="0.15"/>
    <row r="35" s="1" customFormat="1" ht="16.5" customHeight="1" x14ac:dyDescent="0.15"/>
    <row r="36" s="1" customFormat="1" ht="16.5" customHeight="1" x14ac:dyDescent="0.15"/>
    <row r="37" s="1" customFormat="1" ht="16.5" customHeight="1" x14ac:dyDescent="0.15"/>
    <row r="38" s="1" customFormat="1" ht="16.5" customHeight="1" x14ac:dyDescent="0.15"/>
    <row r="39" s="1" customFormat="1" ht="16.5" customHeight="1" x14ac:dyDescent="0.15"/>
    <row r="40" s="1" customFormat="1" ht="16.5" customHeight="1" x14ac:dyDescent="0.15"/>
    <row r="41" s="1" customFormat="1" ht="16.5" customHeight="1" x14ac:dyDescent="0.15"/>
    <row r="42" s="1" customFormat="1" ht="16.5" customHeight="1" x14ac:dyDescent="0.15"/>
    <row r="43" s="1" customFormat="1" ht="16.5" customHeight="1" x14ac:dyDescent="0.15"/>
    <row r="44" s="1" customFormat="1" ht="16.5" customHeight="1" x14ac:dyDescent="0.15"/>
    <row r="45" s="1" customFormat="1" ht="16.5" customHeight="1" x14ac:dyDescent="0.15"/>
    <row r="46" s="1" customFormat="1" ht="16.5" customHeight="1" x14ac:dyDescent="0.15"/>
    <row r="47" s="1" customFormat="1" ht="16.5" customHeight="1" x14ac:dyDescent="0.15"/>
    <row r="48" s="1" customFormat="1"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533</v>
      </c>
      <c r="G54" s="119" t="s">
        <v>534</v>
      </c>
      <c r="H54" s="120" t="s">
        <v>535</v>
      </c>
    </row>
    <row r="55" spans="2:8" ht="52.5" customHeight="1" x14ac:dyDescent="0.15">
      <c r="B55" s="121"/>
      <c r="C55" s="1211" t="s">
        <v>46</v>
      </c>
      <c r="D55" s="1211"/>
      <c r="E55" s="1212"/>
      <c r="F55" s="352">
        <v>2300</v>
      </c>
      <c r="G55" s="352">
        <v>1750</v>
      </c>
      <c r="H55" s="353">
        <v>1100</v>
      </c>
    </row>
    <row r="56" spans="2:8" ht="52.5" customHeight="1" x14ac:dyDescent="0.15">
      <c r="B56" s="122"/>
      <c r="C56" s="1213" t="s">
        <v>47</v>
      </c>
      <c r="D56" s="1213"/>
      <c r="E56" s="1214"/>
      <c r="F56" s="354">
        <v>506</v>
      </c>
      <c r="G56" s="354">
        <v>557</v>
      </c>
      <c r="H56" s="355">
        <v>630</v>
      </c>
    </row>
    <row r="57" spans="2:8" ht="53.25" customHeight="1" x14ac:dyDescent="0.15">
      <c r="B57" s="122"/>
      <c r="C57" s="1215" t="s">
        <v>48</v>
      </c>
      <c r="D57" s="1215"/>
      <c r="E57" s="1216"/>
      <c r="F57" s="356">
        <v>2711</v>
      </c>
      <c r="G57" s="356">
        <v>2500</v>
      </c>
      <c r="H57" s="357">
        <v>2799</v>
      </c>
    </row>
    <row r="58" spans="2:8" ht="45.75" customHeight="1" x14ac:dyDescent="0.15">
      <c r="B58" s="123"/>
      <c r="C58" s="1203" t="s">
        <v>565</v>
      </c>
      <c r="D58" s="1204"/>
      <c r="E58" s="1205"/>
      <c r="F58" s="358">
        <v>804</v>
      </c>
      <c r="G58" s="358">
        <v>963</v>
      </c>
      <c r="H58" s="359">
        <v>1097</v>
      </c>
    </row>
    <row r="59" spans="2:8" ht="45.75" customHeight="1" x14ac:dyDescent="0.15">
      <c r="B59" s="123"/>
      <c r="C59" s="1203" t="s">
        <v>566</v>
      </c>
      <c r="D59" s="1204"/>
      <c r="E59" s="1205"/>
      <c r="F59" s="358">
        <v>1063</v>
      </c>
      <c r="G59" s="358">
        <v>663</v>
      </c>
      <c r="H59" s="359">
        <v>613</v>
      </c>
    </row>
    <row r="60" spans="2:8" ht="45.75" customHeight="1" x14ac:dyDescent="0.15">
      <c r="B60" s="123"/>
      <c r="C60" s="1203" t="s">
        <v>567</v>
      </c>
      <c r="D60" s="1204"/>
      <c r="E60" s="1205"/>
      <c r="F60" s="358">
        <v>405</v>
      </c>
      <c r="G60" s="358">
        <v>415</v>
      </c>
      <c r="H60" s="359">
        <v>424</v>
      </c>
    </row>
    <row r="61" spans="2:8" ht="45.75" customHeight="1" x14ac:dyDescent="0.15">
      <c r="B61" s="123"/>
      <c r="C61" s="1203" t="s">
        <v>568</v>
      </c>
      <c r="D61" s="1204"/>
      <c r="E61" s="1205"/>
      <c r="F61" s="358">
        <v>246</v>
      </c>
      <c r="G61" s="358">
        <v>245</v>
      </c>
      <c r="H61" s="359">
        <v>244</v>
      </c>
    </row>
    <row r="62" spans="2:8" ht="45.75" customHeight="1" thickBot="1" x14ac:dyDescent="0.2">
      <c r="B62" s="124"/>
      <c r="C62" s="1206" t="s">
        <v>569</v>
      </c>
      <c r="D62" s="1207"/>
      <c r="E62" s="1208"/>
      <c r="F62" s="360" t="s">
        <v>555</v>
      </c>
      <c r="G62" s="360" t="s">
        <v>555</v>
      </c>
      <c r="H62" s="361">
        <v>200</v>
      </c>
    </row>
    <row r="63" spans="2:8" ht="52.5" customHeight="1" thickBot="1" x14ac:dyDescent="0.2">
      <c r="B63" s="125"/>
      <c r="C63" s="1209" t="s">
        <v>49</v>
      </c>
      <c r="D63" s="1209"/>
      <c r="E63" s="1210"/>
      <c r="F63" s="362">
        <v>5517</v>
      </c>
      <c r="G63" s="362">
        <v>4806</v>
      </c>
      <c r="H63" s="363">
        <v>4529</v>
      </c>
    </row>
    <row r="64" spans="2:8" x14ac:dyDescent="0.15"/>
    <row r="65" s="1" customFormat="1" ht="13.5" hidden="1" customHeight="1" x14ac:dyDescent="0.15"/>
    <row r="66" s="1" customFormat="1" ht="13.5" hidden="1" customHeight="1" x14ac:dyDescent="0.15"/>
    <row r="67" s="1" customFormat="1" ht="13.5" hidden="1" customHeight="1" x14ac:dyDescent="0.15"/>
    <row r="68" s="1" customFormat="1" ht="13.5" hidden="1" customHeight="1" x14ac:dyDescent="0.15"/>
    <row r="69" s="1" customFormat="1" ht="13.5" hidden="1" customHeight="1" x14ac:dyDescent="0.15"/>
    <row r="70" s="1" customFormat="1" ht="13.5" hidden="1" customHeight="1" x14ac:dyDescent="0.15"/>
    <row r="71" s="1" customFormat="1" ht="13.5" hidden="1" customHeight="1" x14ac:dyDescent="0.15"/>
    <row r="72" s="1" customFormat="1" ht="13.5" hidden="1" customHeight="1" x14ac:dyDescent="0.15"/>
    <row r="73" s="1" customFormat="1" ht="13.5" hidden="1" customHeight="1" x14ac:dyDescent="0.15"/>
    <row r="74" s="1" customFormat="1" ht="13.5" hidden="1" customHeight="1" x14ac:dyDescent="0.15"/>
    <row r="75" s="1" customFormat="1" ht="13.5" hidden="1" customHeight="1" x14ac:dyDescent="0.15"/>
    <row r="76" s="1" customFormat="1" ht="13.5" hidden="1" customHeight="1" x14ac:dyDescent="0.15"/>
  </sheetData>
  <sheetProtection algorithmName="SHA-512" hashValue="8l1PCk7a/BkAZIRZr+H9VtZnmf4WZu4ihVyu17INM2wwvVBm0L4U4wj9RMFN8u1De0IyRZMe73Pzp3EL/undLw==" saltValue="mkgFdpq6BopXvZ6oz3TBP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530</v>
      </c>
      <c r="G2" s="139"/>
      <c r="H2" s="140"/>
    </row>
    <row r="3" spans="1:8" x14ac:dyDescent="0.15">
      <c r="A3" s="136" t="s">
        <v>523</v>
      </c>
      <c r="B3" s="141"/>
      <c r="C3" s="142"/>
      <c r="D3" s="143">
        <v>73807</v>
      </c>
      <c r="E3" s="144"/>
      <c r="F3" s="145">
        <v>45483</v>
      </c>
      <c r="G3" s="146"/>
      <c r="H3" s="147"/>
    </row>
    <row r="4" spans="1:8" x14ac:dyDescent="0.15">
      <c r="A4" s="148"/>
      <c r="B4" s="149"/>
      <c r="C4" s="150"/>
      <c r="D4" s="151">
        <v>8858</v>
      </c>
      <c r="E4" s="152"/>
      <c r="F4" s="153">
        <v>24241</v>
      </c>
      <c r="G4" s="154"/>
      <c r="H4" s="155"/>
    </row>
    <row r="5" spans="1:8" x14ac:dyDescent="0.15">
      <c r="A5" s="136" t="s">
        <v>525</v>
      </c>
      <c r="B5" s="141"/>
      <c r="C5" s="142"/>
      <c r="D5" s="143">
        <v>65634</v>
      </c>
      <c r="E5" s="144"/>
      <c r="F5" s="145">
        <v>71871</v>
      </c>
      <c r="G5" s="146"/>
      <c r="H5" s="147"/>
    </row>
    <row r="6" spans="1:8" x14ac:dyDescent="0.15">
      <c r="A6" s="148"/>
      <c r="B6" s="149"/>
      <c r="C6" s="150"/>
      <c r="D6" s="151">
        <v>11829</v>
      </c>
      <c r="E6" s="152"/>
      <c r="F6" s="153">
        <v>38232</v>
      </c>
      <c r="G6" s="154"/>
      <c r="H6" s="155"/>
    </row>
    <row r="7" spans="1:8" x14ac:dyDescent="0.15">
      <c r="A7" s="136" t="s">
        <v>526</v>
      </c>
      <c r="B7" s="141"/>
      <c r="C7" s="142"/>
      <c r="D7" s="143">
        <v>45366</v>
      </c>
      <c r="E7" s="144"/>
      <c r="F7" s="145">
        <v>71807</v>
      </c>
      <c r="G7" s="146"/>
      <c r="H7" s="147"/>
    </row>
    <row r="8" spans="1:8" x14ac:dyDescent="0.15">
      <c r="A8" s="148"/>
      <c r="B8" s="149"/>
      <c r="C8" s="150"/>
      <c r="D8" s="151">
        <v>12063</v>
      </c>
      <c r="E8" s="152"/>
      <c r="F8" s="153">
        <v>37333</v>
      </c>
      <c r="G8" s="154"/>
      <c r="H8" s="155"/>
    </row>
    <row r="9" spans="1:8" x14ac:dyDescent="0.15">
      <c r="A9" s="136" t="s">
        <v>527</v>
      </c>
      <c r="B9" s="141"/>
      <c r="C9" s="142"/>
      <c r="D9" s="143">
        <v>51080</v>
      </c>
      <c r="E9" s="144"/>
      <c r="F9" s="145">
        <v>80821</v>
      </c>
      <c r="G9" s="146"/>
      <c r="H9" s="147"/>
    </row>
    <row r="10" spans="1:8" x14ac:dyDescent="0.15">
      <c r="A10" s="148"/>
      <c r="B10" s="149"/>
      <c r="C10" s="150"/>
      <c r="D10" s="151">
        <v>8514</v>
      </c>
      <c r="E10" s="152"/>
      <c r="F10" s="153">
        <v>49586</v>
      </c>
      <c r="G10" s="154"/>
      <c r="H10" s="155"/>
    </row>
    <row r="11" spans="1:8" x14ac:dyDescent="0.15">
      <c r="A11" s="136" t="s">
        <v>528</v>
      </c>
      <c r="B11" s="141"/>
      <c r="C11" s="142"/>
      <c r="D11" s="143">
        <v>69794</v>
      </c>
      <c r="E11" s="144"/>
      <c r="F11" s="145">
        <v>79840</v>
      </c>
      <c r="G11" s="146"/>
      <c r="H11" s="147"/>
    </row>
    <row r="12" spans="1:8" x14ac:dyDescent="0.15">
      <c r="A12" s="148"/>
      <c r="B12" s="149"/>
      <c r="C12" s="156"/>
      <c r="D12" s="151">
        <v>22178</v>
      </c>
      <c r="E12" s="152"/>
      <c r="F12" s="153">
        <v>45238</v>
      </c>
      <c r="G12" s="154"/>
      <c r="H12" s="155"/>
    </row>
    <row r="13" spans="1:8" x14ac:dyDescent="0.15">
      <c r="A13" s="136"/>
      <c r="B13" s="141"/>
      <c r="C13" s="157"/>
      <c r="D13" s="158">
        <v>61136</v>
      </c>
      <c r="E13" s="159"/>
      <c r="F13" s="160">
        <v>69964</v>
      </c>
      <c r="G13" s="161"/>
      <c r="H13" s="147"/>
    </row>
    <row r="14" spans="1:8" x14ac:dyDescent="0.15">
      <c r="A14" s="148"/>
      <c r="B14" s="149"/>
      <c r="C14" s="150"/>
      <c r="D14" s="151">
        <v>12688</v>
      </c>
      <c r="E14" s="152"/>
      <c r="F14" s="153">
        <v>38926</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3.81</v>
      </c>
      <c r="C19" s="162">
        <f>ROUND(VALUE(SUBSTITUTE(実質収支比率等に係る経年分析!G$48,"▲","-")),2)</f>
        <v>6</v>
      </c>
      <c r="D19" s="162">
        <f>ROUND(VALUE(SUBSTITUTE(実質収支比率等に係る経年分析!H$48,"▲","-")),2)</f>
        <v>3.29</v>
      </c>
      <c r="E19" s="162">
        <f>ROUND(VALUE(SUBSTITUTE(実質収支比率等に係る経年分析!I$48,"▲","-")),2)</f>
        <v>6.37</v>
      </c>
      <c r="F19" s="162">
        <f>ROUND(VALUE(SUBSTITUTE(実質収支比率等に係る経年分析!J$48,"▲","-")),2)</f>
        <v>4.9800000000000004</v>
      </c>
    </row>
    <row r="20" spans="1:11" x14ac:dyDescent="0.15">
      <c r="A20" s="162" t="s">
        <v>53</v>
      </c>
      <c r="B20" s="162">
        <f>ROUND(VALUE(SUBSTITUTE(実質収支比率等に係る経年分析!F$47,"▲","-")),2)</f>
        <v>12.87</v>
      </c>
      <c r="C20" s="162">
        <f>ROUND(VALUE(SUBSTITUTE(実質収支比率等に係る経年分析!G$47,"▲","-")),2)</f>
        <v>15.34</v>
      </c>
      <c r="D20" s="162">
        <f>ROUND(VALUE(SUBSTITUTE(実質収支比率等に係る経年分析!H$47,"▲","-")),2)</f>
        <v>17.28</v>
      </c>
      <c r="E20" s="162">
        <f>ROUND(VALUE(SUBSTITUTE(実質収支比率等に係る経年分析!I$47,"▲","-")),2)</f>
        <v>12.86</v>
      </c>
      <c r="F20" s="162">
        <f>ROUND(VALUE(SUBSTITUTE(実質収支比率等に係る経年分析!J$47,"▲","-")),2)</f>
        <v>7.8</v>
      </c>
    </row>
    <row r="21" spans="1:11" x14ac:dyDescent="0.15">
      <c r="A21" s="162" t="s">
        <v>54</v>
      </c>
      <c r="B21" s="162">
        <f>IF(ISNUMBER(VALUE(SUBSTITUTE(実質収支比率等に係る経年分析!F$49,"▲","-"))),ROUND(VALUE(SUBSTITUTE(実質収支比率等に係る経年分析!F$49,"▲","-")),2),NA())</f>
        <v>-0.04</v>
      </c>
      <c r="C21" s="162">
        <f>IF(ISNUMBER(VALUE(SUBSTITUTE(実質収支比率等に係る経年分析!G$49,"▲","-"))),ROUND(VALUE(SUBSTITUTE(実質収支比率等に係る経年分析!G$49,"▲","-")),2),NA())</f>
        <v>2.44</v>
      </c>
      <c r="D21" s="162">
        <f>IF(ISNUMBER(VALUE(SUBSTITUTE(実質収支比率等に係る経年分析!H$49,"▲","-"))),ROUND(VALUE(SUBSTITUTE(実質収支比率等に係る経年分析!H$49,"▲","-")),2),NA())</f>
        <v>-4.76</v>
      </c>
      <c r="E21" s="162">
        <f>IF(ISNUMBER(VALUE(SUBSTITUTE(実質収支比率等に係る経年分析!I$49,"▲","-"))),ROUND(VALUE(SUBSTITUTE(実質収支比率等に係る経年分析!I$49,"▲","-")),2),NA())</f>
        <v>-2.72</v>
      </c>
      <c r="F21" s="162">
        <f>IF(ISNUMBER(VALUE(SUBSTITUTE(実質収支比率等に係る経年分析!J$49,"▲","-"))),ROUND(VALUE(SUBSTITUTE(実質収支比率等に係る経年分析!J$49,"▲","-")),2),NA())</f>
        <v>-8.9700000000000006</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0.09</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0.22</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2.64</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0.05</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0.04</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str">
        <f>IF(連結実質赤字比率に係る赤字・黒字の構成分析!C$41="",NA(),連結実質赤字比率に係る赤字・黒字の構成分析!C$41)</f>
        <v>人材育成事業特別会計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0.11</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0.1</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0.04</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0.03</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0.04</v>
      </c>
    </row>
    <row r="30" spans="1:11" x14ac:dyDescent="0.15">
      <c r="A30" s="163" t="str">
        <f>IF(連結実質赤字比率に係る赤字・黒字の構成分析!C$40="",NA(),連結実質赤字比率に係る赤字・黒字の構成分析!C$40)</f>
        <v>土地区画整理事業特別会計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0.32</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0.03</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0.04</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0.04</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0.05</v>
      </c>
    </row>
    <row r="31" spans="1:11" x14ac:dyDescent="0.15">
      <c r="A31" s="163" t="str">
        <f>IF(連結実質赤字比率に係る赤字・黒字の構成分析!C$39="",NA(),連結実質赤字比率に係る赤字・黒字の構成分析!C$39)</f>
        <v>国民健康保険事業特別会計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0.48</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1.82</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1.08</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0.13</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1.06</v>
      </c>
    </row>
    <row r="32" spans="1:11" x14ac:dyDescent="0.15">
      <c r="A32" s="163" t="str">
        <f>IF(連結実質赤字比率に係る赤字・黒字の構成分析!C$38="",NA(),連結実質赤字比率に係る赤字・黒字の構成分析!C$38)</f>
        <v>下水道事業会計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0.68</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0.8</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2</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2.3199999999999998</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1.25</v>
      </c>
    </row>
    <row r="33" spans="1:16" x14ac:dyDescent="0.15">
      <c r="A33" s="163" t="str">
        <f>IF(連結実質赤字比率に係る赤字・黒字の構成分析!C$37="",NA(),連結実質赤字比率に係る赤字・黒字の構成分析!C$37)</f>
        <v>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0.52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0.73</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1.43</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1.05</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1.31</v>
      </c>
    </row>
    <row r="34" spans="1:16" x14ac:dyDescent="0.15">
      <c r="A34" s="163" t="str">
        <f>IF(連結実質赤字比率に係る赤字・黒字の構成分析!C$36="",NA(),連結実質赤字比率に係る赤字・黒字の構成分析!C$36)</f>
        <v>農業集落排水事業会計</v>
      </c>
      <c r="B34" s="163" t="e">
        <f>IF(ROUND(VALUE(SUBSTITUTE(連結実質赤字比率に係る赤字・黒字の構成分析!F$36,"▲", "-")), 2) &lt; 0, ABS(ROUND(VALUE(SUBSTITUTE(連結実質赤字比率に係る赤字・黒字の構成分析!F$36,"▲", "-")), 2)), NA())</f>
        <v>#VALUE!</v>
      </c>
      <c r="C34" s="163" t="e">
        <f>IF(ROUND(VALUE(SUBSTITUTE(連結実質赤字比率に係る赤字・黒字の構成分析!F$36,"▲", "-")), 2) &gt;= 0, ABS(ROUND(VALUE(SUBSTITUTE(連結実質赤字比率に係る赤字・黒字の構成分析!F$36,"▲", "-")), 2)), NA())</f>
        <v>#VALUE!</v>
      </c>
      <c r="D34" s="163" t="e">
        <f>IF(ROUND(VALUE(SUBSTITUTE(連結実質赤字比率に係る赤字・黒字の構成分析!G$36,"▲", "-")), 2) &lt; 0, ABS(ROUND(VALUE(SUBSTITUTE(連結実質赤字比率に係る赤字・黒字の構成分析!G$36,"▲", "-")), 2)), NA())</f>
        <v>#VALUE!</v>
      </c>
      <c r="E34" s="163" t="e">
        <f>IF(ROUND(VALUE(SUBSTITUTE(連結実質赤字比率に係る赤字・黒字の構成分析!G$36,"▲", "-")), 2) &gt;= 0, ABS(ROUND(VALUE(SUBSTITUTE(連結実質赤字比率に係る赤字・黒字の構成分析!G$36,"▲", "-")), 2)), NA())</f>
        <v>#VALUE!</v>
      </c>
      <c r="F34" s="163" t="e">
        <f>IF(ROUND(VALUE(SUBSTITUTE(連結実質赤字比率に係る赤字・黒字の構成分析!H$36,"▲", "-")), 2) &lt; 0, ABS(ROUND(VALUE(SUBSTITUTE(連結実質赤字比率に係る赤字・黒字の構成分析!H$36,"▲", "-")), 2)), NA())</f>
        <v>#VALUE!</v>
      </c>
      <c r="G34" s="163" t="e">
        <f>IF(ROUND(VALUE(SUBSTITUTE(連結実質赤字比率に係る赤字・黒字の構成分析!H$36,"▲", "-")), 2) &gt;= 0, ABS(ROUND(VALUE(SUBSTITUTE(連結実質赤字比率に係る赤字・黒字の構成分析!H$36,"▲", "-")), 2)), NA())</f>
        <v>#VALUE!</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1.69</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1.63</v>
      </c>
    </row>
    <row r="35" spans="1:16" x14ac:dyDescent="0.15">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3.67</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5.88</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3.23</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6.32</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4.91</v>
      </c>
    </row>
    <row r="36" spans="1:16" x14ac:dyDescent="0.15">
      <c r="A36" s="163" t="str">
        <f>IF(連結実質赤字比率に係る赤字・黒字の構成分析!C$34="",NA(),連結実質赤字比率に係る赤字・黒字の構成分析!C$34)</f>
        <v>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10.64</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11.99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13.21</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14.3</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16.100000000000001</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1338</v>
      </c>
      <c r="E42" s="164"/>
      <c r="F42" s="164"/>
      <c r="G42" s="164">
        <f>'実質公債費比率（分子）の構造'!L$52</f>
        <v>1288</v>
      </c>
      <c r="H42" s="164"/>
      <c r="I42" s="164"/>
      <c r="J42" s="164">
        <f>'実質公債費比率（分子）の構造'!M$52</f>
        <v>1218</v>
      </c>
      <c r="K42" s="164"/>
      <c r="L42" s="164"/>
      <c r="M42" s="164">
        <f>'実質公債費比率（分子）の構造'!N$52</f>
        <v>1175</v>
      </c>
      <c r="N42" s="164"/>
      <c r="O42" s="164"/>
      <c r="P42" s="164">
        <f>'実質公債費比率（分子）の構造'!O$52</f>
        <v>1134</v>
      </c>
    </row>
    <row r="43" spans="1:16" x14ac:dyDescent="0.15">
      <c r="A43" s="164" t="s">
        <v>16</v>
      </c>
      <c r="B43" s="164">
        <f>'実質公債費比率（分子）の構造'!K$51</f>
        <v>0</v>
      </c>
      <c r="C43" s="164"/>
      <c r="D43" s="164"/>
      <c r="E43" s="164">
        <f>'実質公債費比率（分子）の構造'!L$51</f>
        <v>1</v>
      </c>
      <c r="F43" s="164"/>
      <c r="G43" s="164"/>
      <c r="H43" s="164">
        <f>'実質公債費比率（分子）の構造'!M$51</f>
        <v>1</v>
      </c>
      <c r="I43" s="164"/>
      <c r="J43" s="164"/>
      <c r="K43" s="164">
        <f>'実質公債費比率（分子）の構造'!N$51</f>
        <v>1</v>
      </c>
      <c r="L43" s="164"/>
      <c r="M43" s="164"/>
      <c r="N43" s="164">
        <f>'実質公債費比率（分子）の構造'!O$51</f>
        <v>1</v>
      </c>
      <c r="O43" s="164"/>
      <c r="P43" s="164"/>
    </row>
    <row r="44" spans="1:16" x14ac:dyDescent="0.15">
      <c r="A44" s="164" t="s">
        <v>62</v>
      </c>
      <c r="B44" s="164">
        <f>'実質公債費比率（分子）の構造'!K$50</f>
        <v>27</v>
      </c>
      <c r="C44" s="164"/>
      <c r="D44" s="164"/>
      <c r="E44" s="164">
        <f>'実質公債費比率（分子）の構造'!L$50</f>
        <v>27</v>
      </c>
      <c r="F44" s="164"/>
      <c r="G44" s="164"/>
      <c r="H44" s="164">
        <f>'実質公債費比率（分子）の構造'!M$50</f>
        <v>27</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97</v>
      </c>
      <c r="C45" s="164"/>
      <c r="D45" s="164"/>
      <c r="E45" s="164">
        <f>'実質公債費比率（分子）の構造'!L$49</f>
        <v>118</v>
      </c>
      <c r="F45" s="164"/>
      <c r="G45" s="164"/>
      <c r="H45" s="164">
        <f>'実質公債費比率（分子）の構造'!M$49</f>
        <v>116</v>
      </c>
      <c r="I45" s="164"/>
      <c r="J45" s="164"/>
      <c r="K45" s="164">
        <f>'実質公債費比率（分子）の構造'!N$49</f>
        <v>116</v>
      </c>
      <c r="L45" s="164"/>
      <c r="M45" s="164"/>
      <c r="N45" s="164">
        <f>'実質公債費比率（分子）の構造'!O$49</f>
        <v>100</v>
      </c>
      <c r="O45" s="164"/>
      <c r="P45" s="164"/>
    </row>
    <row r="46" spans="1:16" x14ac:dyDescent="0.15">
      <c r="A46" s="164" t="s">
        <v>64</v>
      </c>
      <c r="B46" s="164">
        <f>'実質公債費比率（分子）の構造'!K$48</f>
        <v>283</v>
      </c>
      <c r="C46" s="164"/>
      <c r="D46" s="164"/>
      <c r="E46" s="164">
        <f>'実質公債費比率（分子）の構造'!L$48</f>
        <v>285</v>
      </c>
      <c r="F46" s="164"/>
      <c r="G46" s="164"/>
      <c r="H46" s="164">
        <f>'実質公債費比率（分子）の構造'!M$48</f>
        <v>310</v>
      </c>
      <c r="I46" s="164"/>
      <c r="J46" s="164"/>
      <c r="K46" s="164">
        <f>'実質公債費比率（分子）の構造'!N$48</f>
        <v>316</v>
      </c>
      <c r="L46" s="164"/>
      <c r="M46" s="164"/>
      <c r="N46" s="164">
        <f>'実質公債費比率（分子）の構造'!O$48</f>
        <v>376</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1859</v>
      </c>
      <c r="C49" s="164"/>
      <c r="D49" s="164"/>
      <c r="E49" s="164">
        <f>'実質公債費比率（分子）の構造'!L$45</f>
        <v>1893</v>
      </c>
      <c r="F49" s="164"/>
      <c r="G49" s="164"/>
      <c r="H49" s="164">
        <f>'実質公債費比率（分子）の構造'!M$45</f>
        <v>1919</v>
      </c>
      <c r="I49" s="164"/>
      <c r="J49" s="164"/>
      <c r="K49" s="164">
        <f>'実質公債費比率（分子）の構造'!N$45</f>
        <v>1873</v>
      </c>
      <c r="L49" s="164"/>
      <c r="M49" s="164"/>
      <c r="N49" s="164">
        <f>'実質公債費比率（分子）の構造'!O$45</f>
        <v>1845</v>
      </c>
      <c r="O49" s="164"/>
      <c r="P49" s="164"/>
    </row>
    <row r="50" spans="1:16" x14ac:dyDescent="0.15">
      <c r="A50" s="164" t="s">
        <v>67</v>
      </c>
      <c r="B50" s="164" t="e">
        <f>NA()</f>
        <v>#N/A</v>
      </c>
      <c r="C50" s="164">
        <f>IF(ISNUMBER('実質公債費比率（分子）の構造'!K$53),'実質公債費比率（分子）の構造'!K$53,NA())</f>
        <v>928</v>
      </c>
      <c r="D50" s="164" t="e">
        <f>NA()</f>
        <v>#N/A</v>
      </c>
      <c r="E50" s="164" t="e">
        <f>NA()</f>
        <v>#N/A</v>
      </c>
      <c r="F50" s="164">
        <f>IF(ISNUMBER('実質公債費比率（分子）の構造'!L$53),'実質公債費比率（分子）の構造'!L$53,NA())</f>
        <v>1036</v>
      </c>
      <c r="G50" s="164" t="e">
        <f>NA()</f>
        <v>#N/A</v>
      </c>
      <c r="H50" s="164" t="e">
        <f>NA()</f>
        <v>#N/A</v>
      </c>
      <c r="I50" s="164">
        <f>IF(ISNUMBER('実質公債費比率（分子）の構造'!M$53),'実質公債費比率（分子）の構造'!M$53,NA())</f>
        <v>1155</v>
      </c>
      <c r="J50" s="164" t="e">
        <f>NA()</f>
        <v>#N/A</v>
      </c>
      <c r="K50" s="164" t="e">
        <f>NA()</f>
        <v>#N/A</v>
      </c>
      <c r="L50" s="164">
        <f>IF(ISNUMBER('実質公債費比率（分子）の構造'!N$53),'実質公債費比率（分子）の構造'!N$53,NA())</f>
        <v>1131</v>
      </c>
      <c r="M50" s="164" t="e">
        <f>NA()</f>
        <v>#N/A</v>
      </c>
      <c r="N50" s="164" t="e">
        <f>NA()</f>
        <v>#N/A</v>
      </c>
      <c r="O50" s="164">
        <f>IF(ISNUMBER('実質公債費比率（分子）の構造'!O$53),'実質公債費比率（分子）の構造'!O$53,NA())</f>
        <v>1188</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13881</v>
      </c>
      <c r="E56" s="163"/>
      <c r="F56" s="163"/>
      <c r="G56" s="163">
        <f>'将来負担比率（分子）の構造'!J$52</f>
        <v>13720</v>
      </c>
      <c r="H56" s="163"/>
      <c r="I56" s="163"/>
      <c r="J56" s="163">
        <f>'将来負担比率（分子）の構造'!K$52</f>
        <v>12995</v>
      </c>
      <c r="K56" s="163"/>
      <c r="L56" s="163"/>
      <c r="M56" s="163">
        <f>'将来負担比率（分子）の構造'!L$52</f>
        <v>12939</v>
      </c>
      <c r="N56" s="163"/>
      <c r="O56" s="163"/>
      <c r="P56" s="163">
        <f>'将来負担比率（分子）の構造'!M$52</f>
        <v>12902</v>
      </c>
    </row>
    <row r="57" spans="1:16" x14ac:dyDescent="0.15">
      <c r="A57" s="163" t="s">
        <v>42</v>
      </c>
      <c r="B57" s="163"/>
      <c r="C57" s="163"/>
      <c r="D57" s="163">
        <f>'将来負担比率（分子）の構造'!I$51</f>
        <v>998</v>
      </c>
      <c r="E57" s="163"/>
      <c r="F57" s="163"/>
      <c r="G57" s="163">
        <f>'将来負担比率（分子）の構造'!J$51</f>
        <v>662</v>
      </c>
      <c r="H57" s="163"/>
      <c r="I57" s="163"/>
      <c r="J57" s="163">
        <f>'将来負担比率（分子）の構造'!K$51</f>
        <v>651</v>
      </c>
      <c r="K57" s="163"/>
      <c r="L57" s="163"/>
      <c r="M57" s="163">
        <f>'将来負担比率（分子）の構造'!L$51</f>
        <v>555</v>
      </c>
      <c r="N57" s="163"/>
      <c r="O57" s="163"/>
      <c r="P57" s="163">
        <f>'将来負担比率（分子）の構造'!M$51</f>
        <v>908</v>
      </c>
    </row>
    <row r="58" spans="1:16" x14ac:dyDescent="0.15">
      <c r="A58" s="163" t="s">
        <v>41</v>
      </c>
      <c r="B58" s="163"/>
      <c r="C58" s="163"/>
      <c r="D58" s="163">
        <f>'将来負担比率（分子）の構造'!I$50</f>
        <v>4888</v>
      </c>
      <c r="E58" s="163"/>
      <c r="F58" s="163"/>
      <c r="G58" s="163">
        <f>'将来負担比率（分子）の構造'!J$50</f>
        <v>5356</v>
      </c>
      <c r="H58" s="163"/>
      <c r="I58" s="163"/>
      <c r="J58" s="163">
        <f>'将来負担比率（分子）の構造'!K$50</f>
        <v>5547</v>
      </c>
      <c r="K58" s="163"/>
      <c r="L58" s="163"/>
      <c r="M58" s="163">
        <f>'将来負担比率（分子）の構造'!L$50</f>
        <v>4833</v>
      </c>
      <c r="N58" s="163"/>
      <c r="O58" s="163"/>
      <c r="P58" s="163">
        <f>'将来負担比率（分子）の構造'!M$50</f>
        <v>4556</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525</v>
      </c>
      <c r="C62" s="163"/>
      <c r="D62" s="163"/>
      <c r="E62" s="163">
        <f>'将来負担比率（分子）の構造'!J$45</f>
        <v>338</v>
      </c>
      <c r="F62" s="163"/>
      <c r="G62" s="163"/>
      <c r="H62" s="163">
        <f>'将来負担比率（分子）の構造'!K$45</f>
        <v>241</v>
      </c>
      <c r="I62" s="163"/>
      <c r="J62" s="163"/>
      <c r="K62" s="163">
        <f>'将来負担比率（分子）の構造'!L$45</f>
        <v>147</v>
      </c>
      <c r="L62" s="163"/>
      <c r="M62" s="163"/>
      <c r="N62" s="163">
        <f>'将来負担比率（分子）の構造'!M$45</f>
        <v>132</v>
      </c>
      <c r="O62" s="163"/>
      <c r="P62" s="163"/>
    </row>
    <row r="63" spans="1:16" x14ac:dyDescent="0.15">
      <c r="A63" s="163" t="s">
        <v>34</v>
      </c>
      <c r="B63" s="163">
        <f>'将来負担比率（分子）の構造'!I$44</f>
        <v>962</v>
      </c>
      <c r="C63" s="163"/>
      <c r="D63" s="163"/>
      <c r="E63" s="163">
        <f>'将来負担比率（分子）の構造'!J$44</f>
        <v>832</v>
      </c>
      <c r="F63" s="163"/>
      <c r="G63" s="163"/>
      <c r="H63" s="163">
        <f>'将来負担比率（分子）の構造'!K$44</f>
        <v>711</v>
      </c>
      <c r="I63" s="163"/>
      <c r="J63" s="163"/>
      <c r="K63" s="163">
        <f>'将来負担比率（分子）の構造'!L$44</f>
        <v>556</v>
      </c>
      <c r="L63" s="163"/>
      <c r="M63" s="163"/>
      <c r="N63" s="163">
        <f>'将来負担比率（分子）の構造'!M$44</f>
        <v>336</v>
      </c>
      <c r="O63" s="163"/>
      <c r="P63" s="163"/>
    </row>
    <row r="64" spans="1:16" x14ac:dyDescent="0.15">
      <c r="A64" s="163" t="s">
        <v>33</v>
      </c>
      <c r="B64" s="163">
        <f>'将来負担比率（分子）の構造'!I$43</f>
        <v>2347</v>
      </c>
      <c r="C64" s="163"/>
      <c r="D64" s="163"/>
      <c r="E64" s="163">
        <f>'将来負担比率（分子）の構造'!J$43</f>
        <v>2758</v>
      </c>
      <c r="F64" s="163"/>
      <c r="G64" s="163"/>
      <c r="H64" s="163">
        <f>'将来負担比率（分子）の構造'!K$43</f>
        <v>2888</v>
      </c>
      <c r="I64" s="163"/>
      <c r="J64" s="163"/>
      <c r="K64" s="163">
        <f>'将来負担比率（分子）の構造'!L$43</f>
        <v>3327</v>
      </c>
      <c r="L64" s="163"/>
      <c r="M64" s="163"/>
      <c r="N64" s="163">
        <f>'将来負担比率（分子）の構造'!M$43</f>
        <v>2917</v>
      </c>
      <c r="O64" s="163"/>
      <c r="P64" s="163"/>
    </row>
    <row r="65" spans="1:16" x14ac:dyDescent="0.15">
      <c r="A65" s="163" t="s">
        <v>32</v>
      </c>
      <c r="B65" s="163">
        <f>'将来負担比率（分子）の構造'!I$42</f>
        <v>55</v>
      </c>
      <c r="C65" s="163"/>
      <c r="D65" s="163"/>
      <c r="E65" s="163">
        <f>'将来負担比率（分子）の構造'!J$42</f>
        <v>27</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18863</v>
      </c>
      <c r="C66" s="163"/>
      <c r="D66" s="163"/>
      <c r="E66" s="163">
        <f>'将来負担比率（分子）の構造'!J$41</f>
        <v>19076</v>
      </c>
      <c r="F66" s="163"/>
      <c r="G66" s="163"/>
      <c r="H66" s="163">
        <f>'将来負担比率（分子）の構造'!K$41</f>
        <v>18307</v>
      </c>
      <c r="I66" s="163"/>
      <c r="J66" s="163"/>
      <c r="K66" s="163">
        <f>'将来負担比率（分子）の構造'!L$41</f>
        <v>17565</v>
      </c>
      <c r="L66" s="163"/>
      <c r="M66" s="163"/>
      <c r="N66" s="163">
        <f>'将来負担比率（分子）の構造'!M$41</f>
        <v>17846</v>
      </c>
      <c r="O66" s="163"/>
      <c r="P66" s="163"/>
    </row>
    <row r="67" spans="1:16" x14ac:dyDescent="0.15">
      <c r="A67" s="163" t="s">
        <v>71</v>
      </c>
      <c r="B67" s="163" t="e">
        <f>NA()</f>
        <v>#N/A</v>
      </c>
      <c r="C67" s="163">
        <f>IF(ISNUMBER('将来負担比率（分子）の構造'!I$53), IF('将来負担比率（分子）の構造'!I$53 &lt; 0, 0, '将来負担比率（分子）の構造'!I$53), NA())</f>
        <v>2984</v>
      </c>
      <c r="D67" s="163" t="e">
        <f>NA()</f>
        <v>#N/A</v>
      </c>
      <c r="E67" s="163" t="e">
        <f>NA()</f>
        <v>#N/A</v>
      </c>
      <c r="F67" s="163">
        <f>IF(ISNUMBER('将来負担比率（分子）の構造'!J$53), IF('将来負担比率（分子）の構造'!J$53 &lt; 0, 0, '将来負担比率（分子）の構造'!J$53), NA())</f>
        <v>3293</v>
      </c>
      <c r="G67" s="163" t="e">
        <f>NA()</f>
        <v>#N/A</v>
      </c>
      <c r="H67" s="163" t="e">
        <f>NA()</f>
        <v>#N/A</v>
      </c>
      <c r="I67" s="163">
        <f>IF(ISNUMBER('将来負担比率（分子）の構造'!K$53), IF('将来負担比率（分子）の構造'!K$53 &lt; 0, 0, '将来負担比率（分子）の構造'!K$53), NA())</f>
        <v>2955</v>
      </c>
      <c r="J67" s="163" t="e">
        <f>NA()</f>
        <v>#N/A</v>
      </c>
      <c r="K67" s="163" t="e">
        <f>NA()</f>
        <v>#N/A</v>
      </c>
      <c r="L67" s="163">
        <f>IF(ISNUMBER('将来負担比率（分子）の構造'!L$53), IF('将来負担比率（分子）の構造'!L$53 &lt; 0, 0, '将来負担比率（分子）の構造'!L$53), NA())</f>
        <v>3267</v>
      </c>
      <c r="M67" s="163" t="e">
        <f>NA()</f>
        <v>#N/A</v>
      </c>
      <c r="N67" s="163" t="e">
        <f>NA()</f>
        <v>#N/A</v>
      </c>
      <c r="O67" s="163">
        <f>IF(ISNUMBER('将来負担比率（分子）の構造'!M$53), IF('将来負担比率（分子）の構造'!M$53 &lt; 0, 0, '将来負担比率（分子）の構造'!M$53), NA())</f>
        <v>2866</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2300</v>
      </c>
      <c r="C72" s="167">
        <f>基金残高に係る経年分析!G55</f>
        <v>1750</v>
      </c>
      <c r="D72" s="167">
        <f>基金残高に係る経年分析!H55</f>
        <v>1100</v>
      </c>
    </row>
    <row r="73" spans="1:16" x14ac:dyDescent="0.15">
      <c r="A73" s="166" t="s">
        <v>74</v>
      </c>
      <c r="B73" s="167">
        <f>基金残高に係る経年分析!F56</f>
        <v>506</v>
      </c>
      <c r="C73" s="167">
        <f>基金残高に係る経年分析!G56</f>
        <v>557</v>
      </c>
      <c r="D73" s="167">
        <f>基金残高に係る経年分析!H56</f>
        <v>630</v>
      </c>
    </row>
    <row r="74" spans="1:16" x14ac:dyDescent="0.15">
      <c r="A74" s="166" t="s">
        <v>75</v>
      </c>
      <c r="B74" s="167">
        <f>基金残高に係る経年分析!F57</f>
        <v>2711</v>
      </c>
      <c r="C74" s="167">
        <f>基金残高に係る経年分析!G57</f>
        <v>2500</v>
      </c>
      <c r="D74" s="167">
        <f>基金残高に係る経年分析!H57</f>
        <v>2799</v>
      </c>
    </row>
  </sheetData>
  <sheetProtection algorithmName="SHA-512" hashValue="vaOPZjfHkWNwIlaYo9RofKNJabqwkugWshgIFid7XR+7XvgRbtSnoi03KAjfAu0Uq6gfApXwsTcQki0T6QbkkA==" saltValue="TsfHCB741XIuLXpzJ8HDKw==" spinCount="100000" sheet="1" objects="1" scenarios="1"/>
  <phoneticPr fontId="2"/>
  <pageMargins left="0.78700000000000003" right="0.78700000000000003" top="0.98399999999999999" bottom="0.98399999999999999" header="0.51200000000000001" footer="0.51200000000000001"/>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215</v>
      </c>
      <c r="C5" s="610"/>
      <c r="D5" s="610"/>
      <c r="E5" s="610"/>
      <c r="F5" s="610"/>
      <c r="G5" s="610"/>
      <c r="H5" s="610"/>
      <c r="I5" s="610"/>
      <c r="J5" s="610"/>
      <c r="K5" s="610"/>
      <c r="L5" s="610"/>
      <c r="M5" s="610"/>
      <c r="N5" s="610"/>
      <c r="O5" s="610"/>
      <c r="P5" s="610"/>
      <c r="Q5" s="611"/>
      <c r="R5" s="612">
        <v>6619534</v>
      </c>
      <c r="S5" s="613"/>
      <c r="T5" s="613"/>
      <c r="U5" s="613"/>
      <c r="V5" s="613"/>
      <c r="W5" s="613"/>
      <c r="X5" s="613"/>
      <c r="Y5" s="614"/>
      <c r="Z5" s="615">
        <v>18</v>
      </c>
      <c r="AA5" s="615"/>
      <c r="AB5" s="615"/>
      <c r="AC5" s="615"/>
      <c r="AD5" s="616">
        <v>6619534</v>
      </c>
      <c r="AE5" s="616"/>
      <c r="AF5" s="616"/>
      <c r="AG5" s="616"/>
      <c r="AH5" s="616"/>
      <c r="AI5" s="616"/>
      <c r="AJ5" s="616"/>
      <c r="AK5" s="616"/>
      <c r="AL5" s="617">
        <v>45.9</v>
      </c>
      <c r="AM5" s="618"/>
      <c r="AN5" s="618"/>
      <c r="AO5" s="619"/>
      <c r="AP5" s="609" t="s">
        <v>216</v>
      </c>
      <c r="AQ5" s="610"/>
      <c r="AR5" s="610"/>
      <c r="AS5" s="610"/>
      <c r="AT5" s="610"/>
      <c r="AU5" s="610"/>
      <c r="AV5" s="610"/>
      <c r="AW5" s="610"/>
      <c r="AX5" s="610"/>
      <c r="AY5" s="610"/>
      <c r="AZ5" s="610"/>
      <c r="BA5" s="610"/>
      <c r="BB5" s="610"/>
      <c r="BC5" s="610"/>
      <c r="BD5" s="610"/>
      <c r="BE5" s="610"/>
      <c r="BF5" s="611"/>
      <c r="BG5" s="623">
        <v>6619534</v>
      </c>
      <c r="BH5" s="624"/>
      <c r="BI5" s="624"/>
      <c r="BJ5" s="624"/>
      <c r="BK5" s="624"/>
      <c r="BL5" s="624"/>
      <c r="BM5" s="624"/>
      <c r="BN5" s="625"/>
      <c r="BO5" s="626">
        <v>100</v>
      </c>
      <c r="BP5" s="626"/>
      <c r="BQ5" s="626"/>
      <c r="BR5" s="626"/>
      <c r="BS5" s="627" t="s">
        <v>121</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15">
      <c r="B6" s="620" t="s">
        <v>220</v>
      </c>
      <c r="C6" s="621"/>
      <c r="D6" s="621"/>
      <c r="E6" s="621"/>
      <c r="F6" s="621"/>
      <c r="G6" s="621"/>
      <c r="H6" s="621"/>
      <c r="I6" s="621"/>
      <c r="J6" s="621"/>
      <c r="K6" s="621"/>
      <c r="L6" s="621"/>
      <c r="M6" s="621"/>
      <c r="N6" s="621"/>
      <c r="O6" s="621"/>
      <c r="P6" s="621"/>
      <c r="Q6" s="622"/>
      <c r="R6" s="623">
        <v>145062</v>
      </c>
      <c r="S6" s="624"/>
      <c r="T6" s="624"/>
      <c r="U6" s="624"/>
      <c r="V6" s="624"/>
      <c r="W6" s="624"/>
      <c r="X6" s="624"/>
      <c r="Y6" s="625"/>
      <c r="Z6" s="626">
        <v>0.4</v>
      </c>
      <c r="AA6" s="626"/>
      <c r="AB6" s="626"/>
      <c r="AC6" s="626"/>
      <c r="AD6" s="627">
        <v>145062</v>
      </c>
      <c r="AE6" s="627"/>
      <c r="AF6" s="627"/>
      <c r="AG6" s="627"/>
      <c r="AH6" s="627"/>
      <c r="AI6" s="627"/>
      <c r="AJ6" s="627"/>
      <c r="AK6" s="627"/>
      <c r="AL6" s="628">
        <v>1</v>
      </c>
      <c r="AM6" s="629"/>
      <c r="AN6" s="629"/>
      <c r="AO6" s="630"/>
      <c r="AP6" s="620" t="s">
        <v>221</v>
      </c>
      <c r="AQ6" s="621"/>
      <c r="AR6" s="621"/>
      <c r="AS6" s="621"/>
      <c r="AT6" s="621"/>
      <c r="AU6" s="621"/>
      <c r="AV6" s="621"/>
      <c r="AW6" s="621"/>
      <c r="AX6" s="621"/>
      <c r="AY6" s="621"/>
      <c r="AZ6" s="621"/>
      <c r="BA6" s="621"/>
      <c r="BB6" s="621"/>
      <c r="BC6" s="621"/>
      <c r="BD6" s="621"/>
      <c r="BE6" s="621"/>
      <c r="BF6" s="622"/>
      <c r="BG6" s="623">
        <v>6619534</v>
      </c>
      <c r="BH6" s="624"/>
      <c r="BI6" s="624"/>
      <c r="BJ6" s="624"/>
      <c r="BK6" s="624"/>
      <c r="BL6" s="624"/>
      <c r="BM6" s="624"/>
      <c r="BN6" s="625"/>
      <c r="BO6" s="626">
        <v>100</v>
      </c>
      <c r="BP6" s="626"/>
      <c r="BQ6" s="626"/>
      <c r="BR6" s="626"/>
      <c r="BS6" s="627" t="s">
        <v>121</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241855</v>
      </c>
      <c r="CS6" s="624"/>
      <c r="CT6" s="624"/>
      <c r="CU6" s="624"/>
      <c r="CV6" s="624"/>
      <c r="CW6" s="624"/>
      <c r="CX6" s="624"/>
      <c r="CY6" s="625"/>
      <c r="CZ6" s="617">
        <v>0.7</v>
      </c>
      <c r="DA6" s="618"/>
      <c r="DB6" s="618"/>
      <c r="DC6" s="634"/>
      <c r="DD6" s="632" t="s">
        <v>121</v>
      </c>
      <c r="DE6" s="624"/>
      <c r="DF6" s="624"/>
      <c r="DG6" s="624"/>
      <c r="DH6" s="624"/>
      <c r="DI6" s="624"/>
      <c r="DJ6" s="624"/>
      <c r="DK6" s="624"/>
      <c r="DL6" s="624"/>
      <c r="DM6" s="624"/>
      <c r="DN6" s="624"/>
      <c r="DO6" s="624"/>
      <c r="DP6" s="625"/>
      <c r="DQ6" s="632">
        <v>241855</v>
      </c>
      <c r="DR6" s="624"/>
      <c r="DS6" s="624"/>
      <c r="DT6" s="624"/>
      <c r="DU6" s="624"/>
      <c r="DV6" s="624"/>
      <c r="DW6" s="624"/>
      <c r="DX6" s="624"/>
      <c r="DY6" s="624"/>
      <c r="DZ6" s="624"/>
      <c r="EA6" s="624"/>
      <c r="EB6" s="624"/>
      <c r="EC6" s="633"/>
    </row>
    <row r="7" spans="2:143" ht="11.25" customHeight="1" x14ac:dyDescent="0.15">
      <c r="B7" s="620" t="s">
        <v>223</v>
      </c>
      <c r="C7" s="621"/>
      <c r="D7" s="621"/>
      <c r="E7" s="621"/>
      <c r="F7" s="621"/>
      <c r="G7" s="621"/>
      <c r="H7" s="621"/>
      <c r="I7" s="621"/>
      <c r="J7" s="621"/>
      <c r="K7" s="621"/>
      <c r="L7" s="621"/>
      <c r="M7" s="621"/>
      <c r="N7" s="621"/>
      <c r="O7" s="621"/>
      <c r="P7" s="621"/>
      <c r="Q7" s="622"/>
      <c r="R7" s="623">
        <v>1508</v>
      </c>
      <c r="S7" s="624"/>
      <c r="T7" s="624"/>
      <c r="U7" s="624"/>
      <c r="V7" s="624"/>
      <c r="W7" s="624"/>
      <c r="X7" s="624"/>
      <c r="Y7" s="625"/>
      <c r="Z7" s="626">
        <v>0</v>
      </c>
      <c r="AA7" s="626"/>
      <c r="AB7" s="626"/>
      <c r="AC7" s="626"/>
      <c r="AD7" s="627">
        <v>1508</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2476508</v>
      </c>
      <c r="BH7" s="624"/>
      <c r="BI7" s="624"/>
      <c r="BJ7" s="624"/>
      <c r="BK7" s="624"/>
      <c r="BL7" s="624"/>
      <c r="BM7" s="624"/>
      <c r="BN7" s="625"/>
      <c r="BO7" s="626">
        <v>37.4</v>
      </c>
      <c r="BP7" s="626"/>
      <c r="BQ7" s="626"/>
      <c r="BR7" s="626"/>
      <c r="BS7" s="627" t="s">
        <v>121</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4537551</v>
      </c>
      <c r="CS7" s="624"/>
      <c r="CT7" s="624"/>
      <c r="CU7" s="624"/>
      <c r="CV7" s="624"/>
      <c r="CW7" s="624"/>
      <c r="CX7" s="624"/>
      <c r="CY7" s="625"/>
      <c r="CZ7" s="626">
        <v>12.7</v>
      </c>
      <c r="DA7" s="626"/>
      <c r="DB7" s="626"/>
      <c r="DC7" s="626"/>
      <c r="DD7" s="632">
        <v>661477</v>
      </c>
      <c r="DE7" s="624"/>
      <c r="DF7" s="624"/>
      <c r="DG7" s="624"/>
      <c r="DH7" s="624"/>
      <c r="DI7" s="624"/>
      <c r="DJ7" s="624"/>
      <c r="DK7" s="624"/>
      <c r="DL7" s="624"/>
      <c r="DM7" s="624"/>
      <c r="DN7" s="624"/>
      <c r="DO7" s="624"/>
      <c r="DP7" s="625"/>
      <c r="DQ7" s="632">
        <v>2356073</v>
      </c>
      <c r="DR7" s="624"/>
      <c r="DS7" s="624"/>
      <c r="DT7" s="624"/>
      <c r="DU7" s="624"/>
      <c r="DV7" s="624"/>
      <c r="DW7" s="624"/>
      <c r="DX7" s="624"/>
      <c r="DY7" s="624"/>
      <c r="DZ7" s="624"/>
      <c r="EA7" s="624"/>
      <c r="EB7" s="624"/>
      <c r="EC7" s="633"/>
    </row>
    <row r="8" spans="2:143" ht="11.25" customHeight="1" x14ac:dyDescent="0.15">
      <c r="B8" s="620" t="s">
        <v>226</v>
      </c>
      <c r="C8" s="621"/>
      <c r="D8" s="621"/>
      <c r="E8" s="621"/>
      <c r="F8" s="621"/>
      <c r="G8" s="621"/>
      <c r="H8" s="621"/>
      <c r="I8" s="621"/>
      <c r="J8" s="621"/>
      <c r="K8" s="621"/>
      <c r="L8" s="621"/>
      <c r="M8" s="621"/>
      <c r="N8" s="621"/>
      <c r="O8" s="621"/>
      <c r="P8" s="621"/>
      <c r="Q8" s="622"/>
      <c r="R8" s="623">
        <v>15241</v>
      </c>
      <c r="S8" s="624"/>
      <c r="T8" s="624"/>
      <c r="U8" s="624"/>
      <c r="V8" s="624"/>
      <c r="W8" s="624"/>
      <c r="X8" s="624"/>
      <c r="Y8" s="625"/>
      <c r="Z8" s="626">
        <v>0</v>
      </c>
      <c r="AA8" s="626"/>
      <c r="AB8" s="626"/>
      <c r="AC8" s="626"/>
      <c r="AD8" s="627">
        <v>15241</v>
      </c>
      <c r="AE8" s="627"/>
      <c r="AF8" s="627"/>
      <c r="AG8" s="627"/>
      <c r="AH8" s="627"/>
      <c r="AI8" s="627"/>
      <c r="AJ8" s="627"/>
      <c r="AK8" s="627"/>
      <c r="AL8" s="628">
        <v>0.1</v>
      </c>
      <c r="AM8" s="629"/>
      <c r="AN8" s="629"/>
      <c r="AO8" s="630"/>
      <c r="AP8" s="620" t="s">
        <v>227</v>
      </c>
      <c r="AQ8" s="621"/>
      <c r="AR8" s="621"/>
      <c r="AS8" s="621"/>
      <c r="AT8" s="621"/>
      <c r="AU8" s="621"/>
      <c r="AV8" s="621"/>
      <c r="AW8" s="621"/>
      <c r="AX8" s="621"/>
      <c r="AY8" s="621"/>
      <c r="AZ8" s="621"/>
      <c r="BA8" s="621"/>
      <c r="BB8" s="621"/>
      <c r="BC8" s="621"/>
      <c r="BD8" s="621"/>
      <c r="BE8" s="621"/>
      <c r="BF8" s="622"/>
      <c r="BG8" s="623">
        <v>86014</v>
      </c>
      <c r="BH8" s="624"/>
      <c r="BI8" s="624"/>
      <c r="BJ8" s="624"/>
      <c r="BK8" s="624"/>
      <c r="BL8" s="624"/>
      <c r="BM8" s="624"/>
      <c r="BN8" s="625"/>
      <c r="BO8" s="626">
        <v>1.3</v>
      </c>
      <c r="BP8" s="626"/>
      <c r="BQ8" s="626"/>
      <c r="BR8" s="626"/>
      <c r="BS8" s="627" t="s">
        <v>121</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18549266</v>
      </c>
      <c r="CS8" s="624"/>
      <c r="CT8" s="624"/>
      <c r="CU8" s="624"/>
      <c r="CV8" s="624"/>
      <c r="CW8" s="624"/>
      <c r="CX8" s="624"/>
      <c r="CY8" s="625"/>
      <c r="CZ8" s="626">
        <v>51.8</v>
      </c>
      <c r="DA8" s="626"/>
      <c r="DB8" s="626"/>
      <c r="DC8" s="626"/>
      <c r="DD8" s="632">
        <v>204481</v>
      </c>
      <c r="DE8" s="624"/>
      <c r="DF8" s="624"/>
      <c r="DG8" s="624"/>
      <c r="DH8" s="624"/>
      <c r="DI8" s="624"/>
      <c r="DJ8" s="624"/>
      <c r="DK8" s="624"/>
      <c r="DL8" s="624"/>
      <c r="DM8" s="624"/>
      <c r="DN8" s="624"/>
      <c r="DO8" s="624"/>
      <c r="DP8" s="625"/>
      <c r="DQ8" s="632">
        <v>8071580</v>
      </c>
      <c r="DR8" s="624"/>
      <c r="DS8" s="624"/>
      <c r="DT8" s="624"/>
      <c r="DU8" s="624"/>
      <c r="DV8" s="624"/>
      <c r="DW8" s="624"/>
      <c r="DX8" s="624"/>
      <c r="DY8" s="624"/>
      <c r="DZ8" s="624"/>
      <c r="EA8" s="624"/>
      <c r="EB8" s="624"/>
      <c r="EC8" s="633"/>
    </row>
    <row r="9" spans="2:143" ht="11.25" customHeight="1" x14ac:dyDescent="0.15">
      <c r="B9" s="620" t="s">
        <v>229</v>
      </c>
      <c r="C9" s="621"/>
      <c r="D9" s="621"/>
      <c r="E9" s="621"/>
      <c r="F9" s="621"/>
      <c r="G9" s="621"/>
      <c r="H9" s="621"/>
      <c r="I9" s="621"/>
      <c r="J9" s="621"/>
      <c r="K9" s="621"/>
      <c r="L9" s="621"/>
      <c r="M9" s="621"/>
      <c r="N9" s="621"/>
      <c r="O9" s="621"/>
      <c r="P9" s="621"/>
      <c r="Q9" s="622"/>
      <c r="R9" s="623">
        <v>33958</v>
      </c>
      <c r="S9" s="624"/>
      <c r="T9" s="624"/>
      <c r="U9" s="624"/>
      <c r="V9" s="624"/>
      <c r="W9" s="624"/>
      <c r="X9" s="624"/>
      <c r="Y9" s="625"/>
      <c r="Z9" s="626">
        <v>0.1</v>
      </c>
      <c r="AA9" s="626"/>
      <c r="AB9" s="626"/>
      <c r="AC9" s="626"/>
      <c r="AD9" s="627">
        <v>33958</v>
      </c>
      <c r="AE9" s="627"/>
      <c r="AF9" s="627"/>
      <c r="AG9" s="627"/>
      <c r="AH9" s="627"/>
      <c r="AI9" s="627"/>
      <c r="AJ9" s="627"/>
      <c r="AK9" s="627"/>
      <c r="AL9" s="628">
        <v>0.2</v>
      </c>
      <c r="AM9" s="629"/>
      <c r="AN9" s="629"/>
      <c r="AO9" s="630"/>
      <c r="AP9" s="620" t="s">
        <v>230</v>
      </c>
      <c r="AQ9" s="621"/>
      <c r="AR9" s="621"/>
      <c r="AS9" s="621"/>
      <c r="AT9" s="621"/>
      <c r="AU9" s="621"/>
      <c r="AV9" s="621"/>
      <c r="AW9" s="621"/>
      <c r="AX9" s="621"/>
      <c r="AY9" s="621"/>
      <c r="AZ9" s="621"/>
      <c r="BA9" s="621"/>
      <c r="BB9" s="621"/>
      <c r="BC9" s="621"/>
      <c r="BD9" s="621"/>
      <c r="BE9" s="621"/>
      <c r="BF9" s="622"/>
      <c r="BG9" s="623">
        <v>2026729</v>
      </c>
      <c r="BH9" s="624"/>
      <c r="BI9" s="624"/>
      <c r="BJ9" s="624"/>
      <c r="BK9" s="624"/>
      <c r="BL9" s="624"/>
      <c r="BM9" s="624"/>
      <c r="BN9" s="625"/>
      <c r="BO9" s="626">
        <v>30.6</v>
      </c>
      <c r="BP9" s="626"/>
      <c r="BQ9" s="626"/>
      <c r="BR9" s="626"/>
      <c r="BS9" s="627" t="s">
        <v>121</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1933647</v>
      </c>
      <c r="CS9" s="624"/>
      <c r="CT9" s="624"/>
      <c r="CU9" s="624"/>
      <c r="CV9" s="624"/>
      <c r="CW9" s="624"/>
      <c r="CX9" s="624"/>
      <c r="CY9" s="625"/>
      <c r="CZ9" s="626">
        <v>5.4</v>
      </c>
      <c r="DA9" s="626"/>
      <c r="DB9" s="626"/>
      <c r="DC9" s="626"/>
      <c r="DD9" s="632" t="s">
        <v>121</v>
      </c>
      <c r="DE9" s="624"/>
      <c r="DF9" s="624"/>
      <c r="DG9" s="624"/>
      <c r="DH9" s="624"/>
      <c r="DI9" s="624"/>
      <c r="DJ9" s="624"/>
      <c r="DK9" s="624"/>
      <c r="DL9" s="624"/>
      <c r="DM9" s="624"/>
      <c r="DN9" s="624"/>
      <c r="DO9" s="624"/>
      <c r="DP9" s="625"/>
      <c r="DQ9" s="632">
        <v>1529560</v>
      </c>
      <c r="DR9" s="624"/>
      <c r="DS9" s="624"/>
      <c r="DT9" s="624"/>
      <c r="DU9" s="624"/>
      <c r="DV9" s="624"/>
      <c r="DW9" s="624"/>
      <c r="DX9" s="624"/>
      <c r="DY9" s="624"/>
      <c r="DZ9" s="624"/>
      <c r="EA9" s="624"/>
      <c r="EB9" s="624"/>
      <c r="EC9" s="633"/>
    </row>
    <row r="10" spans="2:143" ht="11.25" customHeight="1" x14ac:dyDescent="0.15">
      <c r="B10" s="620" t="s">
        <v>232</v>
      </c>
      <c r="C10" s="621"/>
      <c r="D10" s="621"/>
      <c r="E10" s="621"/>
      <c r="F10" s="621"/>
      <c r="G10" s="621"/>
      <c r="H10" s="621"/>
      <c r="I10" s="621"/>
      <c r="J10" s="621"/>
      <c r="K10" s="621"/>
      <c r="L10" s="621"/>
      <c r="M10" s="621"/>
      <c r="N10" s="621"/>
      <c r="O10" s="621"/>
      <c r="P10" s="621"/>
      <c r="Q10" s="622"/>
      <c r="R10" s="623" t="s">
        <v>121</v>
      </c>
      <c r="S10" s="624"/>
      <c r="T10" s="624"/>
      <c r="U10" s="624"/>
      <c r="V10" s="624"/>
      <c r="W10" s="624"/>
      <c r="X10" s="624"/>
      <c r="Y10" s="625"/>
      <c r="Z10" s="626" t="s">
        <v>121</v>
      </c>
      <c r="AA10" s="626"/>
      <c r="AB10" s="626"/>
      <c r="AC10" s="626"/>
      <c r="AD10" s="627" t="s">
        <v>121</v>
      </c>
      <c r="AE10" s="627"/>
      <c r="AF10" s="627"/>
      <c r="AG10" s="627"/>
      <c r="AH10" s="627"/>
      <c r="AI10" s="627"/>
      <c r="AJ10" s="627"/>
      <c r="AK10" s="627"/>
      <c r="AL10" s="628" t="s">
        <v>121</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149368</v>
      </c>
      <c r="BH10" s="624"/>
      <c r="BI10" s="624"/>
      <c r="BJ10" s="624"/>
      <c r="BK10" s="624"/>
      <c r="BL10" s="624"/>
      <c r="BM10" s="624"/>
      <c r="BN10" s="625"/>
      <c r="BO10" s="626">
        <v>2.2999999999999998</v>
      </c>
      <c r="BP10" s="626"/>
      <c r="BQ10" s="626"/>
      <c r="BR10" s="626"/>
      <c r="BS10" s="627" t="s">
        <v>121</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16047</v>
      </c>
      <c r="CS10" s="624"/>
      <c r="CT10" s="624"/>
      <c r="CU10" s="624"/>
      <c r="CV10" s="624"/>
      <c r="CW10" s="624"/>
      <c r="CX10" s="624"/>
      <c r="CY10" s="625"/>
      <c r="CZ10" s="626">
        <v>0</v>
      </c>
      <c r="DA10" s="626"/>
      <c r="DB10" s="626"/>
      <c r="DC10" s="626"/>
      <c r="DD10" s="632" t="s">
        <v>121</v>
      </c>
      <c r="DE10" s="624"/>
      <c r="DF10" s="624"/>
      <c r="DG10" s="624"/>
      <c r="DH10" s="624"/>
      <c r="DI10" s="624"/>
      <c r="DJ10" s="624"/>
      <c r="DK10" s="624"/>
      <c r="DL10" s="624"/>
      <c r="DM10" s="624"/>
      <c r="DN10" s="624"/>
      <c r="DO10" s="624"/>
      <c r="DP10" s="625"/>
      <c r="DQ10" s="632">
        <v>16047</v>
      </c>
      <c r="DR10" s="624"/>
      <c r="DS10" s="624"/>
      <c r="DT10" s="624"/>
      <c r="DU10" s="624"/>
      <c r="DV10" s="624"/>
      <c r="DW10" s="624"/>
      <c r="DX10" s="624"/>
      <c r="DY10" s="624"/>
      <c r="DZ10" s="624"/>
      <c r="EA10" s="624"/>
      <c r="EB10" s="624"/>
      <c r="EC10" s="633"/>
    </row>
    <row r="11" spans="2:143" ht="11.25" customHeight="1" x14ac:dyDescent="0.15">
      <c r="B11" s="620" t="s">
        <v>235</v>
      </c>
      <c r="C11" s="621"/>
      <c r="D11" s="621"/>
      <c r="E11" s="621"/>
      <c r="F11" s="621"/>
      <c r="G11" s="621"/>
      <c r="H11" s="621"/>
      <c r="I11" s="621"/>
      <c r="J11" s="621"/>
      <c r="K11" s="621"/>
      <c r="L11" s="621"/>
      <c r="M11" s="621"/>
      <c r="N11" s="621"/>
      <c r="O11" s="621"/>
      <c r="P11" s="621"/>
      <c r="Q11" s="622"/>
      <c r="R11" s="623">
        <v>1500011</v>
      </c>
      <c r="S11" s="624"/>
      <c r="T11" s="624"/>
      <c r="U11" s="624"/>
      <c r="V11" s="624"/>
      <c r="W11" s="624"/>
      <c r="X11" s="624"/>
      <c r="Y11" s="625"/>
      <c r="Z11" s="628">
        <v>4.0999999999999996</v>
      </c>
      <c r="AA11" s="629"/>
      <c r="AB11" s="629"/>
      <c r="AC11" s="635"/>
      <c r="AD11" s="632">
        <v>1500011</v>
      </c>
      <c r="AE11" s="624"/>
      <c r="AF11" s="624"/>
      <c r="AG11" s="624"/>
      <c r="AH11" s="624"/>
      <c r="AI11" s="624"/>
      <c r="AJ11" s="624"/>
      <c r="AK11" s="625"/>
      <c r="AL11" s="628">
        <v>10.4</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214397</v>
      </c>
      <c r="BH11" s="624"/>
      <c r="BI11" s="624"/>
      <c r="BJ11" s="624"/>
      <c r="BK11" s="624"/>
      <c r="BL11" s="624"/>
      <c r="BM11" s="624"/>
      <c r="BN11" s="625"/>
      <c r="BO11" s="626">
        <v>3.2</v>
      </c>
      <c r="BP11" s="626"/>
      <c r="BQ11" s="626"/>
      <c r="BR11" s="626"/>
      <c r="BS11" s="627" t="s">
        <v>121</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1315410</v>
      </c>
      <c r="CS11" s="624"/>
      <c r="CT11" s="624"/>
      <c r="CU11" s="624"/>
      <c r="CV11" s="624"/>
      <c r="CW11" s="624"/>
      <c r="CX11" s="624"/>
      <c r="CY11" s="625"/>
      <c r="CZ11" s="626">
        <v>3.7</v>
      </c>
      <c r="DA11" s="626"/>
      <c r="DB11" s="626"/>
      <c r="DC11" s="626"/>
      <c r="DD11" s="632">
        <v>603623</v>
      </c>
      <c r="DE11" s="624"/>
      <c r="DF11" s="624"/>
      <c r="DG11" s="624"/>
      <c r="DH11" s="624"/>
      <c r="DI11" s="624"/>
      <c r="DJ11" s="624"/>
      <c r="DK11" s="624"/>
      <c r="DL11" s="624"/>
      <c r="DM11" s="624"/>
      <c r="DN11" s="624"/>
      <c r="DO11" s="624"/>
      <c r="DP11" s="625"/>
      <c r="DQ11" s="632">
        <v>491325</v>
      </c>
      <c r="DR11" s="624"/>
      <c r="DS11" s="624"/>
      <c r="DT11" s="624"/>
      <c r="DU11" s="624"/>
      <c r="DV11" s="624"/>
      <c r="DW11" s="624"/>
      <c r="DX11" s="624"/>
      <c r="DY11" s="624"/>
      <c r="DZ11" s="624"/>
      <c r="EA11" s="624"/>
      <c r="EB11" s="624"/>
      <c r="EC11" s="633"/>
    </row>
    <row r="12" spans="2:143" ht="11.25" customHeight="1" x14ac:dyDescent="0.15">
      <c r="B12" s="620" t="s">
        <v>238</v>
      </c>
      <c r="C12" s="621"/>
      <c r="D12" s="621"/>
      <c r="E12" s="621"/>
      <c r="F12" s="621"/>
      <c r="G12" s="621"/>
      <c r="H12" s="621"/>
      <c r="I12" s="621"/>
      <c r="J12" s="621"/>
      <c r="K12" s="621"/>
      <c r="L12" s="621"/>
      <c r="M12" s="621"/>
      <c r="N12" s="621"/>
      <c r="O12" s="621"/>
      <c r="P12" s="621"/>
      <c r="Q12" s="622"/>
      <c r="R12" s="623">
        <v>55586</v>
      </c>
      <c r="S12" s="624"/>
      <c r="T12" s="624"/>
      <c r="U12" s="624"/>
      <c r="V12" s="624"/>
      <c r="W12" s="624"/>
      <c r="X12" s="624"/>
      <c r="Y12" s="625"/>
      <c r="Z12" s="626">
        <v>0.2</v>
      </c>
      <c r="AA12" s="626"/>
      <c r="AB12" s="626"/>
      <c r="AC12" s="626"/>
      <c r="AD12" s="627">
        <v>55586</v>
      </c>
      <c r="AE12" s="627"/>
      <c r="AF12" s="627"/>
      <c r="AG12" s="627"/>
      <c r="AH12" s="627"/>
      <c r="AI12" s="627"/>
      <c r="AJ12" s="627"/>
      <c r="AK12" s="627"/>
      <c r="AL12" s="628">
        <v>0.4</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3595161</v>
      </c>
      <c r="BH12" s="624"/>
      <c r="BI12" s="624"/>
      <c r="BJ12" s="624"/>
      <c r="BK12" s="624"/>
      <c r="BL12" s="624"/>
      <c r="BM12" s="624"/>
      <c r="BN12" s="625"/>
      <c r="BO12" s="626">
        <v>54.3</v>
      </c>
      <c r="BP12" s="626"/>
      <c r="BQ12" s="626"/>
      <c r="BR12" s="626"/>
      <c r="BS12" s="627" t="s">
        <v>121</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227570</v>
      </c>
      <c r="CS12" s="624"/>
      <c r="CT12" s="624"/>
      <c r="CU12" s="624"/>
      <c r="CV12" s="624"/>
      <c r="CW12" s="624"/>
      <c r="CX12" s="624"/>
      <c r="CY12" s="625"/>
      <c r="CZ12" s="626">
        <v>0.6</v>
      </c>
      <c r="DA12" s="626"/>
      <c r="DB12" s="626"/>
      <c r="DC12" s="626"/>
      <c r="DD12" s="632" t="s">
        <v>121</v>
      </c>
      <c r="DE12" s="624"/>
      <c r="DF12" s="624"/>
      <c r="DG12" s="624"/>
      <c r="DH12" s="624"/>
      <c r="DI12" s="624"/>
      <c r="DJ12" s="624"/>
      <c r="DK12" s="624"/>
      <c r="DL12" s="624"/>
      <c r="DM12" s="624"/>
      <c r="DN12" s="624"/>
      <c r="DO12" s="624"/>
      <c r="DP12" s="625"/>
      <c r="DQ12" s="632">
        <v>185962</v>
      </c>
      <c r="DR12" s="624"/>
      <c r="DS12" s="624"/>
      <c r="DT12" s="624"/>
      <c r="DU12" s="624"/>
      <c r="DV12" s="624"/>
      <c r="DW12" s="624"/>
      <c r="DX12" s="624"/>
      <c r="DY12" s="624"/>
      <c r="DZ12" s="624"/>
      <c r="EA12" s="624"/>
      <c r="EB12" s="624"/>
      <c r="EC12" s="633"/>
    </row>
    <row r="13" spans="2:143" ht="11.25" customHeight="1" x14ac:dyDescent="0.15">
      <c r="B13" s="620" t="s">
        <v>241</v>
      </c>
      <c r="C13" s="621"/>
      <c r="D13" s="621"/>
      <c r="E13" s="621"/>
      <c r="F13" s="621"/>
      <c r="G13" s="621"/>
      <c r="H13" s="621"/>
      <c r="I13" s="621"/>
      <c r="J13" s="621"/>
      <c r="K13" s="621"/>
      <c r="L13" s="621"/>
      <c r="M13" s="621"/>
      <c r="N13" s="621"/>
      <c r="O13" s="621"/>
      <c r="P13" s="621"/>
      <c r="Q13" s="622"/>
      <c r="R13" s="623" t="s">
        <v>121</v>
      </c>
      <c r="S13" s="624"/>
      <c r="T13" s="624"/>
      <c r="U13" s="624"/>
      <c r="V13" s="624"/>
      <c r="W13" s="624"/>
      <c r="X13" s="624"/>
      <c r="Y13" s="625"/>
      <c r="Z13" s="626" t="s">
        <v>121</v>
      </c>
      <c r="AA13" s="626"/>
      <c r="AB13" s="626"/>
      <c r="AC13" s="626"/>
      <c r="AD13" s="627" t="s">
        <v>121</v>
      </c>
      <c r="AE13" s="627"/>
      <c r="AF13" s="627"/>
      <c r="AG13" s="627"/>
      <c r="AH13" s="627"/>
      <c r="AI13" s="627"/>
      <c r="AJ13" s="627"/>
      <c r="AK13" s="627"/>
      <c r="AL13" s="628" t="s">
        <v>121</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3541811</v>
      </c>
      <c r="BH13" s="624"/>
      <c r="BI13" s="624"/>
      <c r="BJ13" s="624"/>
      <c r="BK13" s="624"/>
      <c r="BL13" s="624"/>
      <c r="BM13" s="624"/>
      <c r="BN13" s="625"/>
      <c r="BO13" s="626">
        <v>53.5</v>
      </c>
      <c r="BP13" s="626"/>
      <c r="BQ13" s="626"/>
      <c r="BR13" s="626"/>
      <c r="BS13" s="627" t="s">
        <v>121</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3772561</v>
      </c>
      <c r="CS13" s="624"/>
      <c r="CT13" s="624"/>
      <c r="CU13" s="624"/>
      <c r="CV13" s="624"/>
      <c r="CW13" s="624"/>
      <c r="CX13" s="624"/>
      <c r="CY13" s="625"/>
      <c r="CZ13" s="626">
        <v>10.5</v>
      </c>
      <c r="DA13" s="626"/>
      <c r="DB13" s="626"/>
      <c r="DC13" s="626"/>
      <c r="DD13" s="632">
        <v>2514010</v>
      </c>
      <c r="DE13" s="624"/>
      <c r="DF13" s="624"/>
      <c r="DG13" s="624"/>
      <c r="DH13" s="624"/>
      <c r="DI13" s="624"/>
      <c r="DJ13" s="624"/>
      <c r="DK13" s="624"/>
      <c r="DL13" s="624"/>
      <c r="DM13" s="624"/>
      <c r="DN13" s="624"/>
      <c r="DO13" s="624"/>
      <c r="DP13" s="625"/>
      <c r="DQ13" s="632">
        <v>970202</v>
      </c>
      <c r="DR13" s="624"/>
      <c r="DS13" s="624"/>
      <c r="DT13" s="624"/>
      <c r="DU13" s="624"/>
      <c r="DV13" s="624"/>
      <c r="DW13" s="624"/>
      <c r="DX13" s="624"/>
      <c r="DY13" s="624"/>
      <c r="DZ13" s="624"/>
      <c r="EA13" s="624"/>
      <c r="EB13" s="624"/>
      <c r="EC13" s="633"/>
    </row>
    <row r="14" spans="2:143" ht="11.25" customHeight="1" x14ac:dyDescent="0.15">
      <c r="B14" s="620" t="s">
        <v>244</v>
      </c>
      <c r="C14" s="621"/>
      <c r="D14" s="621"/>
      <c r="E14" s="621"/>
      <c r="F14" s="621"/>
      <c r="G14" s="621"/>
      <c r="H14" s="621"/>
      <c r="I14" s="621"/>
      <c r="J14" s="621"/>
      <c r="K14" s="621"/>
      <c r="L14" s="621"/>
      <c r="M14" s="621"/>
      <c r="N14" s="621"/>
      <c r="O14" s="621"/>
      <c r="P14" s="621"/>
      <c r="Q14" s="622"/>
      <c r="R14" s="623" t="s">
        <v>121</v>
      </c>
      <c r="S14" s="624"/>
      <c r="T14" s="624"/>
      <c r="U14" s="624"/>
      <c r="V14" s="624"/>
      <c r="W14" s="624"/>
      <c r="X14" s="624"/>
      <c r="Y14" s="625"/>
      <c r="Z14" s="626" t="s">
        <v>121</v>
      </c>
      <c r="AA14" s="626"/>
      <c r="AB14" s="626"/>
      <c r="AC14" s="626"/>
      <c r="AD14" s="627" t="s">
        <v>121</v>
      </c>
      <c r="AE14" s="627"/>
      <c r="AF14" s="627"/>
      <c r="AG14" s="627"/>
      <c r="AH14" s="627"/>
      <c r="AI14" s="627"/>
      <c r="AJ14" s="627"/>
      <c r="AK14" s="627"/>
      <c r="AL14" s="628" t="s">
        <v>121</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278728</v>
      </c>
      <c r="BH14" s="624"/>
      <c r="BI14" s="624"/>
      <c r="BJ14" s="624"/>
      <c r="BK14" s="624"/>
      <c r="BL14" s="624"/>
      <c r="BM14" s="624"/>
      <c r="BN14" s="625"/>
      <c r="BO14" s="626">
        <v>4.2</v>
      </c>
      <c r="BP14" s="626"/>
      <c r="BQ14" s="626"/>
      <c r="BR14" s="626"/>
      <c r="BS14" s="627" t="s">
        <v>121</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614739</v>
      </c>
      <c r="CS14" s="624"/>
      <c r="CT14" s="624"/>
      <c r="CU14" s="624"/>
      <c r="CV14" s="624"/>
      <c r="CW14" s="624"/>
      <c r="CX14" s="624"/>
      <c r="CY14" s="625"/>
      <c r="CZ14" s="626">
        <v>1.7</v>
      </c>
      <c r="DA14" s="626"/>
      <c r="DB14" s="626"/>
      <c r="DC14" s="626"/>
      <c r="DD14" s="632">
        <v>72464</v>
      </c>
      <c r="DE14" s="624"/>
      <c r="DF14" s="624"/>
      <c r="DG14" s="624"/>
      <c r="DH14" s="624"/>
      <c r="DI14" s="624"/>
      <c r="DJ14" s="624"/>
      <c r="DK14" s="624"/>
      <c r="DL14" s="624"/>
      <c r="DM14" s="624"/>
      <c r="DN14" s="624"/>
      <c r="DO14" s="624"/>
      <c r="DP14" s="625"/>
      <c r="DQ14" s="632">
        <v>540526</v>
      </c>
      <c r="DR14" s="624"/>
      <c r="DS14" s="624"/>
      <c r="DT14" s="624"/>
      <c r="DU14" s="624"/>
      <c r="DV14" s="624"/>
      <c r="DW14" s="624"/>
      <c r="DX14" s="624"/>
      <c r="DY14" s="624"/>
      <c r="DZ14" s="624"/>
      <c r="EA14" s="624"/>
      <c r="EB14" s="624"/>
      <c r="EC14" s="633"/>
    </row>
    <row r="15" spans="2:143" ht="11.25" customHeight="1" x14ac:dyDescent="0.15">
      <c r="B15" s="620" t="s">
        <v>247</v>
      </c>
      <c r="C15" s="621"/>
      <c r="D15" s="621"/>
      <c r="E15" s="621"/>
      <c r="F15" s="621"/>
      <c r="G15" s="621"/>
      <c r="H15" s="621"/>
      <c r="I15" s="621"/>
      <c r="J15" s="621"/>
      <c r="K15" s="621"/>
      <c r="L15" s="621"/>
      <c r="M15" s="621"/>
      <c r="N15" s="621"/>
      <c r="O15" s="621"/>
      <c r="P15" s="621"/>
      <c r="Q15" s="622"/>
      <c r="R15" s="623">
        <v>16527</v>
      </c>
      <c r="S15" s="624"/>
      <c r="T15" s="624"/>
      <c r="U15" s="624"/>
      <c r="V15" s="624"/>
      <c r="W15" s="624"/>
      <c r="X15" s="624"/>
      <c r="Y15" s="625"/>
      <c r="Z15" s="626">
        <v>0</v>
      </c>
      <c r="AA15" s="626"/>
      <c r="AB15" s="626"/>
      <c r="AC15" s="626"/>
      <c r="AD15" s="627">
        <v>16527</v>
      </c>
      <c r="AE15" s="627"/>
      <c r="AF15" s="627"/>
      <c r="AG15" s="627"/>
      <c r="AH15" s="627"/>
      <c r="AI15" s="627"/>
      <c r="AJ15" s="627"/>
      <c r="AK15" s="627"/>
      <c r="AL15" s="628">
        <v>0.1</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268476</v>
      </c>
      <c r="BH15" s="624"/>
      <c r="BI15" s="624"/>
      <c r="BJ15" s="624"/>
      <c r="BK15" s="624"/>
      <c r="BL15" s="624"/>
      <c r="BM15" s="624"/>
      <c r="BN15" s="625"/>
      <c r="BO15" s="626">
        <v>4.0999999999999996</v>
      </c>
      <c r="BP15" s="626"/>
      <c r="BQ15" s="626"/>
      <c r="BR15" s="626"/>
      <c r="BS15" s="627" t="s">
        <v>121</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2751890</v>
      </c>
      <c r="CS15" s="624"/>
      <c r="CT15" s="624"/>
      <c r="CU15" s="624"/>
      <c r="CV15" s="624"/>
      <c r="CW15" s="624"/>
      <c r="CX15" s="624"/>
      <c r="CY15" s="625"/>
      <c r="CZ15" s="626">
        <v>7.7</v>
      </c>
      <c r="DA15" s="626"/>
      <c r="DB15" s="626"/>
      <c r="DC15" s="626"/>
      <c r="DD15" s="632">
        <v>288602</v>
      </c>
      <c r="DE15" s="624"/>
      <c r="DF15" s="624"/>
      <c r="DG15" s="624"/>
      <c r="DH15" s="624"/>
      <c r="DI15" s="624"/>
      <c r="DJ15" s="624"/>
      <c r="DK15" s="624"/>
      <c r="DL15" s="624"/>
      <c r="DM15" s="624"/>
      <c r="DN15" s="624"/>
      <c r="DO15" s="624"/>
      <c r="DP15" s="625"/>
      <c r="DQ15" s="632">
        <v>1802513</v>
      </c>
      <c r="DR15" s="624"/>
      <c r="DS15" s="624"/>
      <c r="DT15" s="624"/>
      <c r="DU15" s="624"/>
      <c r="DV15" s="624"/>
      <c r="DW15" s="624"/>
      <c r="DX15" s="624"/>
      <c r="DY15" s="624"/>
      <c r="DZ15" s="624"/>
      <c r="EA15" s="624"/>
      <c r="EB15" s="624"/>
      <c r="EC15" s="633"/>
    </row>
    <row r="16" spans="2:143" ht="11.25" customHeight="1" x14ac:dyDescent="0.15">
      <c r="B16" s="620" t="s">
        <v>250</v>
      </c>
      <c r="C16" s="621"/>
      <c r="D16" s="621"/>
      <c r="E16" s="621"/>
      <c r="F16" s="621"/>
      <c r="G16" s="621"/>
      <c r="H16" s="621"/>
      <c r="I16" s="621"/>
      <c r="J16" s="621"/>
      <c r="K16" s="621"/>
      <c r="L16" s="621"/>
      <c r="M16" s="621"/>
      <c r="N16" s="621"/>
      <c r="O16" s="621"/>
      <c r="P16" s="621"/>
      <c r="Q16" s="622"/>
      <c r="R16" s="623">
        <v>108593</v>
      </c>
      <c r="S16" s="624"/>
      <c r="T16" s="624"/>
      <c r="U16" s="624"/>
      <c r="V16" s="624"/>
      <c r="W16" s="624"/>
      <c r="X16" s="624"/>
      <c r="Y16" s="625"/>
      <c r="Z16" s="626">
        <v>0.3</v>
      </c>
      <c r="AA16" s="626"/>
      <c r="AB16" s="626"/>
      <c r="AC16" s="626"/>
      <c r="AD16" s="627">
        <v>108593</v>
      </c>
      <c r="AE16" s="627"/>
      <c r="AF16" s="627"/>
      <c r="AG16" s="627"/>
      <c r="AH16" s="627"/>
      <c r="AI16" s="627"/>
      <c r="AJ16" s="627"/>
      <c r="AK16" s="627"/>
      <c r="AL16" s="628">
        <v>0.8</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v>661</v>
      </c>
      <c r="BH16" s="624"/>
      <c r="BI16" s="624"/>
      <c r="BJ16" s="624"/>
      <c r="BK16" s="624"/>
      <c r="BL16" s="624"/>
      <c r="BM16" s="624"/>
      <c r="BN16" s="625"/>
      <c r="BO16" s="626">
        <v>0</v>
      </c>
      <c r="BP16" s="626"/>
      <c r="BQ16" s="626"/>
      <c r="BR16" s="626"/>
      <c r="BS16" s="627" t="s">
        <v>121</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121</v>
      </c>
      <c r="CS16" s="624"/>
      <c r="CT16" s="624"/>
      <c r="CU16" s="624"/>
      <c r="CV16" s="624"/>
      <c r="CW16" s="624"/>
      <c r="CX16" s="624"/>
      <c r="CY16" s="625"/>
      <c r="CZ16" s="626" t="s">
        <v>121</v>
      </c>
      <c r="DA16" s="626"/>
      <c r="DB16" s="626"/>
      <c r="DC16" s="626"/>
      <c r="DD16" s="632" t="s">
        <v>121</v>
      </c>
      <c r="DE16" s="624"/>
      <c r="DF16" s="624"/>
      <c r="DG16" s="624"/>
      <c r="DH16" s="624"/>
      <c r="DI16" s="624"/>
      <c r="DJ16" s="624"/>
      <c r="DK16" s="624"/>
      <c r="DL16" s="624"/>
      <c r="DM16" s="624"/>
      <c r="DN16" s="624"/>
      <c r="DO16" s="624"/>
      <c r="DP16" s="625"/>
      <c r="DQ16" s="632" t="s">
        <v>121</v>
      </c>
      <c r="DR16" s="624"/>
      <c r="DS16" s="624"/>
      <c r="DT16" s="624"/>
      <c r="DU16" s="624"/>
      <c r="DV16" s="624"/>
      <c r="DW16" s="624"/>
      <c r="DX16" s="624"/>
      <c r="DY16" s="624"/>
      <c r="DZ16" s="624"/>
      <c r="EA16" s="624"/>
      <c r="EB16" s="624"/>
      <c r="EC16" s="633"/>
    </row>
    <row r="17" spans="2:133" ht="11.25" customHeight="1" x14ac:dyDescent="0.15">
      <c r="B17" s="620" t="s">
        <v>253</v>
      </c>
      <c r="C17" s="621"/>
      <c r="D17" s="621"/>
      <c r="E17" s="621"/>
      <c r="F17" s="621"/>
      <c r="G17" s="621"/>
      <c r="H17" s="621"/>
      <c r="I17" s="621"/>
      <c r="J17" s="621"/>
      <c r="K17" s="621"/>
      <c r="L17" s="621"/>
      <c r="M17" s="621"/>
      <c r="N17" s="621"/>
      <c r="O17" s="621"/>
      <c r="P17" s="621"/>
      <c r="Q17" s="622"/>
      <c r="R17" s="623">
        <v>308426</v>
      </c>
      <c r="S17" s="624"/>
      <c r="T17" s="624"/>
      <c r="U17" s="624"/>
      <c r="V17" s="624"/>
      <c r="W17" s="624"/>
      <c r="X17" s="624"/>
      <c r="Y17" s="625"/>
      <c r="Z17" s="626">
        <v>0.8</v>
      </c>
      <c r="AA17" s="626"/>
      <c r="AB17" s="626"/>
      <c r="AC17" s="626"/>
      <c r="AD17" s="627">
        <v>308426</v>
      </c>
      <c r="AE17" s="627"/>
      <c r="AF17" s="627"/>
      <c r="AG17" s="627"/>
      <c r="AH17" s="627"/>
      <c r="AI17" s="627"/>
      <c r="AJ17" s="627"/>
      <c r="AK17" s="627"/>
      <c r="AL17" s="628">
        <v>2.1</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121</v>
      </c>
      <c r="BH17" s="624"/>
      <c r="BI17" s="624"/>
      <c r="BJ17" s="624"/>
      <c r="BK17" s="624"/>
      <c r="BL17" s="624"/>
      <c r="BM17" s="624"/>
      <c r="BN17" s="625"/>
      <c r="BO17" s="626" t="s">
        <v>121</v>
      </c>
      <c r="BP17" s="626"/>
      <c r="BQ17" s="626"/>
      <c r="BR17" s="626"/>
      <c r="BS17" s="627" t="s">
        <v>121</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1845309</v>
      </c>
      <c r="CS17" s="624"/>
      <c r="CT17" s="624"/>
      <c r="CU17" s="624"/>
      <c r="CV17" s="624"/>
      <c r="CW17" s="624"/>
      <c r="CX17" s="624"/>
      <c r="CY17" s="625"/>
      <c r="CZ17" s="626">
        <v>5.2</v>
      </c>
      <c r="DA17" s="626"/>
      <c r="DB17" s="626"/>
      <c r="DC17" s="626"/>
      <c r="DD17" s="632" t="s">
        <v>121</v>
      </c>
      <c r="DE17" s="624"/>
      <c r="DF17" s="624"/>
      <c r="DG17" s="624"/>
      <c r="DH17" s="624"/>
      <c r="DI17" s="624"/>
      <c r="DJ17" s="624"/>
      <c r="DK17" s="624"/>
      <c r="DL17" s="624"/>
      <c r="DM17" s="624"/>
      <c r="DN17" s="624"/>
      <c r="DO17" s="624"/>
      <c r="DP17" s="625"/>
      <c r="DQ17" s="632">
        <v>1831184</v>
      </c>
      <c r="DR17" s="624"/>
      <c r="DS17" s="624"/>
      <c r="DT17" s="624"/>
      <c r="DU17" s="624"/>
      <c r="DV17" s="624"/>
      <c r="DW17" s="624"/>
      <c r="DX17" s="624"/>
      <c r="DY17" s="624"/>
      <c r="DZ17" s="624"/>
      <c r="EA17" s="624"/>
      <c r="EB17" s="624"/>
      <c r="EC17" s="633"/>
    </row>
    <row r="18" spans="2:133" ht="11.25" customHeight="1" x14ac:dyDescent="0.15">
      <c r="B18" s="620" t="s">
        <v>256</v>
      </c>
      <c r="C18" s="621"/>
      <c r="D18" s="621"/>
      <c r="E18" s="621"/>
      <c r="F18" s="621"/>
      <c r="G18" s="621"/>
      <c r="H18" s="621"/>
      <c r="I18" s="621"/>
      <c r="J18" s="621"/>
      <c r="K18" s="621"/>
      <c r="L18" s="621"/>
      <c r="M18" s="621"/>
      <c r="N18" s="621"/>
      <c r="O18" s="621"/>
      <c r="P18" s="621"/>
      <c r="Q18" s="622"/>
      <c r="R18" s="623">
        <v>59942</v>
      </c>
      <c r="S18" s="624"/>
      <c r="T18" s="624"/>
      <c r="U18" s="624"/>
      <c r="V18" s="624"/>
      <c r="W18" s="624"/>
      <c r="X18" s="624"/>
      <c r="Y18" s="625"/>
      <c r="Z18" s="626">
        <v>0.2</v>
      </c>
      <c r="AA18" s="626"/>
      <c r="AB18" s="626"/>
      <c r="AC18" s="626"/>
      <c r="AD18" s="627">
        <v>59942</v>
      </c>
      <c r="AE18" s="627"/>
      <c r="AF18" s="627"/>
      <c r="AG18" s="627"/>
      <c r="AH18" s="627"/>
      <c r="AI18" s="627"/>
      <c r="AJ18" s="627"/>
      <c r="AK18" s="627"/>
      <c r="AL18" s="628">
        <v>0.4</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121</v>
      </c>
      <c r="BH18" s="624"/>
      <c r="BI18" s="624"/>
      <c r="BJ18" s="624"/>
      <c r="BK18" s="624"/>
      <c r="BL18" s="624"/>
      <c r="BM18" s="624"/>
      <c r="BN18" s="625"/>
      <c r="BO18" s="626" t="s">
        <v>121</v>
      </c>
      <c r="BP18" s="626"/>
      <c r="BQ18" s="626"/>
      <c r="BR18" s="626"/>
      <c r="BS18" s="627" t="s">
        <v>121</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121</v>
      </c>
      <c r="CS18" s="624"/>
      <c r="CT18" s="624"/>
      <c r="CU18" s="624"/>
      <c r="CV18" s="624"/>
      <c r="CW18" s="624"/>
      <c r="CX18" s="624"/>
      <c r="CY18" s="625"/>
      <c r="CZ18" s="626" t="s">
        <v>121</v>
      </c>
      <c r="DA18" s="626"/>
      <c r="DB18" s="626"/>
      <c r="DC18" s="626"/>
      <c r="DD18" s="632" t="s">
        <v>121</v>
      </c>
      <c r="DE18" s="624"/>
      <c r="DF18" s="624"/>
      <c r="DG18" s="624"/>
      <c r="DH18" s="624"/>
      <c r="DI18" s="624"/>
      <c r="DJ18" s="624"/>
      <c r="DK18" s="624"/>
      <c r="DL18" s="624"/>
      <c r="DM18" s="624"/>
      <c r="DN18" s="624"/>
      <c r="DO18" s="624"/>
      <c r="DP18" s="625"/>
      <c r="DQ18" s="632" t="s">
        <v>121</v>
      </c>
      <c r="DR18" s="624"/>
      <c r="DS18" s="624"/>
      <c r="DT18" s="624"/>
      <c r="DU18" s="624"/>
      <c r="DV18" s="624"/>
      <c r="DW18" s="624"/>
      <c r="DX18" s="624"/>
      <c r="DY18" s="624"/>
      <c r="DZ18" s="624"/>
      <c r="EA18" s="624"/>
      <c r="EB18" s="624"/>
      <c r="EC18" s="633"/>
    </row>
    <row r="19" spans="2:133" ht="11.25" customHeight="1" x14ac:dyDescent="0.15">
      <c r="B19" s="620" t="s">
        <v>259</v>
      </c>
      <c r="C19" s="621"/>
      <c r="D19" s="621"/>
      <c r="E19" s="621"/>
      <c r="F19" s="621"/>
      <c r="G19" s="621"/>
      <c r="H19" s="621"/>
      <c r="I19" s="621"/>
      <c r="J19" s="621"/>
      <c r="K19" s="621"/>
      <c r="L19" s="621"/>
      <c r="M19" s="621"/>
      <c r="N19" s="621"/>
      <c r="O19" s="621"/>
      <c r="P19" s="621"/>
      <c r="Q19" s="622"/>
      <c r="R19" s="623">
        <v>245291</v>
      </c>
      <c r="S19" s="624"/>
      <c r="T19" s="624"/>
      <c r="U19" s="624"/>
      <c r="V19" s="624"/>
      <c r="W19" s="624"/>
      <c r="X19" s="624"/>
      <c r="Y19" s="625"/>
      <c r="Z19" s="626">
        <v>0.7</v>
      </c>
      <c r="AA19" s="626"/>
      <c r="AB19" s="626"/>
      <c r="AC19" s="626"/>
      <c r="AD19" s="627">
        <v>245291</v>
      </c>
      <c r="AE19" s="627"/>
      <c r="AF19" s="627"/>
      <c r="AG19" s="627"/>
      <c r="AH19" s="627"/>
      <c r="AI19" s="627"/>
      <c r="AJ19" s="627"/>
      <c r="AK19" s="627"/>
      <c r="AL19" s="628">
        <v>1.7</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t="s">
        <v>121</v>
      </c>
      <c r="BH19" s="624"/>
      <c r="BI19" s="624"/>
      <c r="BJ19" s="624"/>
      <c r="BK19" s="624"/>
      <c r="BL19" s="624"/>
      <c r="BM19" s="624"/>
      <c r="BN19" s="625"/>
      <c r="BO19" s="626" t="s">
        <v>121</v>
      </c>
      <c r="BP19" s="626"/>
      <c r="BQ19" s="626"/>
      <c r="BR19" s="626"/>
      <c r="BS19" s="627" t="s">
        <v>121</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121</v>
      </c>
      <c r="CS19" s="624"/>
      <c r="CT19" s="624"/>
      <c r="CU19" s="624"/>
      <c r="CV19" s="624"/>
      <c r="CW19" s="624"/>
      <c r="CX19" s="624"/>
      <c r="CY19" s="625"/>
      <c r="CZ19" s="626" t="s">
        <v>121</v>
      </c>
      <c r="DA19" s="626"/>
      <c r="DB19" s="626"/>
      <c r="DC19" s="626"/>
      <c r="DD19" s="632" t="s">
        <v>121</v>
      </c>
      <c r="DE19" s="624"/>
      <c r="DF19" s="624"/>
      <c r="DG19" s="624"/>
      <c r="DH19" s="624"/>
      <c r="DI19" s="624"/>
      <c r="DJ19" s="624"/>
      <c r="DK19" s="624"/>
      <c r="DL19" s="624"/>
      <c r="DM19" s="624"/>
      <c r="DN19" s="624"/>
      <c r="DO19" s="624"/>
      <c r="DP19" s="625"/>
      <c r="DQ19" s="632" t="s">
        <v>121</v>
      </c>
      <c r="DR19" s="624"/>
      <c r="DS19" s="624"/>
      <c r="DT19" s="624"/>
      <c r="DU19" s="624"/>
      <c r="DV19" s="624"/>
      <c r="DW19" s="624"/>
      <c r="DX19" s="624"/>
      <c r="DY19" s="624"/>
      <c r="DZ19" s="624"/>
      <c r="EA19" s="624"/>
      <c r="EB19" s="624"/>
      <c r="EC19" s="633"/>
    </row>
    <row r="20" spans="2:133" ht="11.25" customHeight="1" x14ac:dyDescent="0.15">
      <c r="B20" s="636" t="s">
        <v>262</v>
      </c>
      <c r="C20" s="637"/>
      <c r="D20" s="637"/>
      <c r="E20" s="637"/>
      <c r="F20" s="637"/>
      <c r="G20" s="637"/>
      <c r="H20" s="637"/>
      <c r="I20" s="637"/>
      <c r="J20" s="637"/>
      <c r="K20" s="637"/>
      <c r="L20" s="637"/>
      <c r="M20" s="637"/>
      <c r="N20" s="637"/>
      <c r="O20" s="637"/>
      <c r="P20" s="637"/>
      <c r="Q20" s="638"/>
      <c r="R20" s="623">
        <v>3193</v>
      </c>
      <c r="S20" s="624"/>
      <c r="T20" s="624"/>
      <c r="U20" s="624"/>
      <c r="V20" s="624"/>
      <c r="W20" s="624"/>
      <c r="X20" s="624"/>
      <c r="Y20" s="625"/>
      <c r="Z20" s="626">
        <v>0</v>
      </c>
      <c r="AA20" s="626"/>
      <c r="AB20" s="626"/>
      <c r="AC20" s="626"/>
      <c r="AD20" s="627">
        <v>3193</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t="s">
        <v>121</v>
      </c>
      <c r="BH20" s="624"/>
      <c r="BI20" s="624"/>
      <c r="BJ20" s="624"/>
      <c r="BK20" s="624"/>
      <c r="BL20" s="624"/>
      <c r="BM20" s="624"/>
      <c r="BN20" s="625"/>
      <c r="BO20" s="626" t="s">
        <v>121</v>
      </c>
      <c r="BP20" s="626"/>
      <c r="BQ20" s="626"/>
      <c r="BR20" s="626"/>
      <c r="BS20" s="627" t="s">
        <v>121</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35805845</v>
      </c>
      <c r="CS20" s="624"/>
      <c r="CT20" s="624"/>
      <c r="CU20" s="624"/>
      <c r="CV20" s="624"/>
      <c r="CW20" s="624"/>
      <c r="CX20" s="624"/>
      <c r="CY20" s="625"/>
      <c r="CZ20" s="626">
        <v>100</v>
      </c>
      <c r="DA20" s="626"/>
      <c r="DB20" s="626"/>
      <c r="DC20" s="626"/>
      <c r="DD20" s="632">
        <v>4344657</v>
      </c>
      <c r="DE20" s="624"/>
      <c r="DF20" s="624"/>
      <c r="DG20" s="624"/>
      <c r="DH20" s="624"/>
      <c r="DI20" s="624"/>
      <c r="DJ20" s="624"/>
      <c r="DK20" s="624"/>
      <c r="DL20" s="624"/>
      <c r="DM20" s="624"/>
      <c r="DN20" s="624"/>
      <c r="DO20" s="624"/>
      <c r="DP20" s="625"/>
      <c r="DQ20" s="632">
        <v>18036827</v>
      </c>
      <c r="DR20" s="624"/>
      <c r="DS20" s="624"/>
      <c r="DT20" s="624"/>
      <c r="DU20" s="624"/>
      <c r="DV20" s="624"/>
      <c r="DW20" s="624"/>
      <c r="DX20" s="624"/>
      <c r="DY20" s="624"/>
      <c r="DZ20" s="624"/>
      <c r="EA20" s="624"/>
      <c r="EB20" s="624"/>
      <c r="EC20" s="633"/>
    </row>
    <row r="21" spans="2:133" ht="11.25" customHeight="1" x14ac:dyDescent="0.15">
      <c r="B21" s="620" t="s">
        <v>265</v>
      </c>
      <c r="C21" s="621"/>
      <c r="D21" s="621"/>
      <c r="E21" s="621"/>
      <c r="F21" s="621"/>
      <c r="G21" s="621"/>
      <c r="H21" s="621"/>
      <c r="I21" s="621"/>
      <c r="J21" s="621"/>
      <c r="K21" s="621"/>
      <c r="L21" s="621"/>
      <c r="M21" s="621"/>
      <c r="N21" s="621"/>
      <c r="O21" s="621"/>
      <c r="P21" s="621"/>
      <c r="Q21" s="622"/>
      <c r="R21" s="623">
        <v>6067614</v>
      </c>
      <c r="S21" s="624"/>
      <c r="T21" s="624"/>
      <c r="U21" s="624"/>
      <c r="V21" s="624"/>
      <c r="W21" s="624"/>
      <c r="X21" s="624"/>
      <c r="Y21" s="625"/>
      <c r="Z21" s="626">
        <v>16.5</v>
      </c>
      <c r="AA21" s="626"/>
      <c r="AB21" s="626"/>
      <c r="AC21" s="626"/>
      <c r="AD21" s="627">
        <v>5537902</v>
      </c>
      <c r="AE21" s="627"/>
      <c r="AF21" s="627"/>
      <c r="AG21" s="627"/>
      <c r="AH21" s="627"/>
      <c r="AI21" s="627"/>
      <c r="AJ21" s="627"/>
      <c r="AK21" s="627"/>
      <c r="AL21" s="628">
        <v>38.4</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121</v>
      </c>
      <c r="BH21" s="624"/>
      <c r="BI21" s="624"/>
      <c r="BJ21" s="624"/>
      <c r="BK21" s="624"/>
      <c r="BL21" s="624"/>
      <c r="BM21" s="624"/>
      <c r="BN21" s="625"/>
      <c r="BO21" s="626" t="s">
        <v>121</v>
      </c>
      <c r="BP21" s="626"/>
      <c r="BQ21" s="626"/>
      <c r="BR21" s="626"/>
      <c r="BS21" s="627" t="s">
        <v>121</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267</v>
      </c>
      <c r="C22" s="621"/>
      <c r="D22" s="621"/>
      <c r="E22" s="621"/>
      <c r="F22" s="621"/>
      <c r="G22" s="621"/>
      <c r="H22" s="621"/>
      <c r="I22" s="621"/>
      <c r="J22" s="621"/>
      <c r="K22" s="621"/>
      <c r="L22" s="621"/>
      <c r="M22" s="621"/>
      <c r="N22" s="621"/>
      <c r="O22" s="621"/>
      <c r="P22" s="621"/>
      <c r="Q22" s="622"/>
      <c r="R22" s="623">
        <v>5537902</v>
      </c>
      <c r="S22" s="624"/>
      <c r="T22" s="624"/>
      <c r="U22" s="624"/>
      <c r="V22" s="624"/>
      <c r="W22" s="624"/>
      <c r="X22" s="624"/>
      <c r="Y22" s="625"/>
      <c r="Z22" s="626">
        <v>15</v>
      </c>
      <c r="AA22" s="626"/>
      <c r="AB22" s="626"/>
      <c r="AC22" s="626"/>
      <c r="AD22" s="627">
        <v>5537902</v>
      </c>
      <c r="AE22" s="627"/>
      <c r="AF22" s="627"/>
      <c r="AG22" s="627"/>
      <c r="AH22" s="627"/>
      <c r="AI22" s="627"/>
      <c r="AJ22" s="627"/>
      <c r="AK22" s="627"/>
      <c r="AL22" s="628">
        <v>38.4</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121</v>
      </c>
      <c r="BH22" s="624"/>
      <c r="BI22" s="624"/>
      <c r="BJ22" s="624"/>
      <c r="BK22" s="624"/>
      <c r="BL22" s="624"/>
      <c r="BM22" s="624"/>
      <c r="BN22" s="625"/>
      <c r="BO22" s="626" t="s">
        <v>121</v>
      </c>
      <c r="BP22" s="626"/>
      <c r="BQ22" s="626"/>
      <c r="BR22" s="626"/>
      <c r="BS22" s="627" t="s">
        <v>121</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270</v>
      </c>
      <c r="C23" s="621"/>
      <c r="D23" s="621"/>
      <c r="E23" s="621"/>
      <c r="F23" s="621"/>
      <c r="G23" s="621"/>
      <c r="H23" s="621"/>
      <c r="I23" s="621"/>
      <c r="J23" s="621"/>
      <c r="K23" s="621"/>
      <c r="L23" s="621"/>
      <c r="M23" s="621"/>
      <c r="N23" s="621"/>
      <c r="O23" s="621"/>
      <c r="P23" s="621"/>
      <c r="Q23" s="622"/>
      <c r="R23" s="623">
        <v>529712</v>
      </c>
      <c r="S23" s="624"/>
      <c r="T23" s="624"/>
      <c r="U23" s="624"/>
      <c r="V23" s="624"/>
      <c r="W23" s="624"/>
      <c r="X23" s="624"/>
      <c r="Y23" s="625"/>
      <c r="Z23" s="626">
        <v>1.4</v>
      </c>
      <c r="AA23" s="626"/>
      <c r="AB23" s="626"/>
      <c r="AC23" s="626"/>
      <c r="AD23" s="627" t="s">
        <v>121</v>
      </c>
      <c r="AE23" s="627"/>
      <c r="AF23" s="627"/>
      <c r="AG23" s="627"/>
      <c r="AH23" s="627"/>
      <c r="AI23" s="627"/>
      <c r="AJ23" s="627"/>
      <c r="AK23" s="627"/>
      <c r="AL23" s="628" t="s">
        <v>121</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t="s">
        <v>121</v>
      </c>
      <c r="BH23" s="624"/>
      <c r="BI23" s="624"/>
      <c r="BJ23" s="624"/>
      <c r="BK23" s="624"/>
      <c r="BL23" s="624"/>
      <c r="BM23" s="624"/>
      <c r="BN23" s="625"/>
      <c r="BO23" s="626" t="s">
        <v>121</v>
      </c>
      <c r="BP23" s="626"/>
      <c r="BQ23" s="626"/>
      <c r="BR23" s="626"/>
      <c r="BS23" s="627" t="s">
        <v>121</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15">
      <c r="B24" s="620" t="s">
        <v>277</v>
      </c>
      <c r="C24" s="621"/>
      <c r="D24" s="621"/>
      <c r="E24" s="621"/>
      <c r="F24" s="621"/>
      <c r="G24" s="621"/>
      <c r="H24" s="621"/>
      <c r="I24" s="621"/>
      <c r="J24" s="621"/>
      <c r="K24" s="621"/>
      <c r="L24" s="621"/>
      <c r="M24" s="621"/>
      <c r="N24" s="621"/>
      <c r="O24" s="621"/>
      <c r="P24" s="621"/>
      <c r="Q24" s="622"/>
      <c r="R24" s="623" t="s">
        <v>121</v>
      </c>
      <c r="S24" s="624"/>
      <c r="T24" s="624"/>
      <c r="U24" s="624"/>
      <c r="V24" s="624"/>
      <c r="W24" s="624"/>
      <c r="X24" s="624"/>
      <c r="Y24" s="625"/>
      <c r="Z24" s="626" t="s">
        <v>121</v>
      </c>
      <c r="AA24" s="626"/>
      <c r="AB24" s="626"/>
      <c r="AC24" s="626"/>
      <c r="AD24" s="627" t="s">
        <v>121</v>
      </c>
      <c r="AE24" s="627"/>
      <c r="AF24" s="627"/>
      <c r="AG24" s="627"/>
      <c r="AH24" s="627"/>
      <c r="AI24" s="627"/>
      <c r="AJ24" s="627"/>
      <c r="AK24" s="627"/>
      <c r="AL24" s="628" t="s">
        <v>121</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121</v>
      </c>
      <c r="BH24" s="624"/>
      <c r="BI24" s="624"/>
      <c r="BJ24" s="624"/>
      <c r="BK24" s="624"/>
      <c r="BL24" s="624"/>
      <c r="BM24" s="624"/>
      <c r="BN24" s="625"/>
      <c r="BO24" s="626" t="s">
        <v>121</v>
      </c>
      <c r="BP24" s="626"/>
      <c r="BQ24" s="626"/>
      <c r="BR24" s="626"/>
      <c r="BS24" s="627" t="s">
        <v>121</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20462959</v>
      </c>
      <c r="CS24" s="613"/>
      <c r="CT24" s="613"/>
      <c r="CU24" s="613"/>
      <c r="CV24" s="613"/>
      <c r="CW24" s="613"/>
      <c r="CX24" s="613"/>
      <c r="CY24" s="614"/>
      <c r="CZ24" s="617">
        <v>57.1</v>
      </c>
      <c r="DA24" s="618"/>
      <c r="DB24" s="618"/>
      <c r="DC24" s="634"/>
      <c r="DD24" s="655">
        <v>10093721</v>
      </c>
      <c r="DE24" s="613"/>
      <c r="DF24" s="613"/>
      <c r="DG24" s="613"/>
      <c r="DH24" s="613"/>
      <c r="DI24" s="613"/>
      <c r="DJ24" s="613"/>
      <c r="DK24" s="614"/>
      <c r="DL24" s="655">
        <v>8536944</v>
      </c>
      <c r="DM24" s="613"/>
      <c r="DN24" s="613"/>
      <c r="DO24" s="613"/>
      <c r="DP24" s="613"/>
      <c r="DQ24" s="613"/>
      <c r="DR24" s="613"/>
      <c r="DS24" s="613"/>
      <c r="DT24" s="613"/>
      <c r="DU24" s="613"/>
      <c r="DV24" s="614"/>
      <c r="DW24" s="617">
        <v>59</v>
      </c>
      <c r="DX24" s="618"/>
      <c r="DY24" s="618"/>
      <c r="DZ24" s="618"/>
      <c r="EA24" s="618"/>
      <c r="EB24" s="618"/>
      <c r="EC24" s="619"/>
    </row>
    <row r="25" spans="2:133" ht="11.25" customHeight="1" x14ac:dyDescent="0.15">
      <c r="B25" s="620" t="s">
        <v>280</v>
      </c>
      <c r="C25" s="621"/>
      <c r="D25" s="621"/>
      <c r="E25" s="621"/>
      <c r="F25" s="621"/>
      <c r="G25" s="621"/>
      <c r="H25" s="621"/>
      <c r="I25" s="621"/>
      <c r="J25" s="621"/>
      <c r="K25" s="621"/>
      <c r="L25" s="621"/>
      <c r="M25" s="621"/>
      <c r="N25" s="621"/>
      <c r="O25" s="621"/>
      <c r="P25" s="621"/>
      <c r="Q25" s="622"/>
      <c r="R25" s="623">
        <v>14872060</v>
      </c>
      <c r="S25" s="624"/>
      <c r="T25" s="624"/>
      <c r="U25" s="624"/>
      <c r="V25" s="624"/>
      <c r="W25" s="624"/>
      <c r="X25" s="624"/>
      <c r="Y25" s="625"/>
      <c r="Z25" s="626">
        <v>40.4</v>
      </c>
      <c r="AA25" s="626"/>
      <c r="AB25" s="626"/>
      <c r="AC25" s="626"/>
      <c r="AD25" s="627">
        <v>14342348</v>
      </c>
      <c r="AE25" s="627"/>
      <c r="AF25" s="627"/>
      <c r="AG25" s="627"/>
      <c r="AH25" s="627"/>
      <c r="AI25" s="627"/>
      <c r="AJ25" s="627"/>
      <c r="AK25" s="627"/>
      <c r="AL25" s="628">
        <v>99.4</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121</v>
      </c>
      <c r="BH25" s="624"/>
      <c r="BI25" s="624"/>
      <c r="BJ25" s="624"/>
      <c r="BK25" s="624"/>
      <c r="BL25" s="624"/>
      <c r="BM25" s="624"/>
      <c r="BN25" s="625"/>
      <c r="BO25" s="626" t="s">
        <v>121</v>
      </c>
      <c r="BP25" s="626"/>
      <c r="BQ25" s="626"/>
      <c r="BR25" s="626"/>
      <c r="BS25" s="627" t="s">
        <v>121</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4496278</v>
      </c>
      <c r="CS25" s="656"/>
      <c r="CT25" s="656"/>
      <c r="CU25" s="656"/>
      <c r="CV25" s="656"/>
      <c r="CW25" s="656"/>
      <c r="CX25" s="656"/>
      <c r="CY25" s="657"/>
      <c r="CZ25" s="628">
        <v>12.6</v>
      </c>
      <c r="DA25" s="653"/>
      <c r="DB25" s="653"/>
      <c r="DC25" s="658"/>
      <c r="DD25" s="632">
        <v>3912526</v>
      </c>
      <c r="DE25" s="656"/>
      <c r="DF25" s="656"/>
      <c r="DG25" s="656"/>
      <c r="DH25" s="656"/>
      <c r="DI25" s="656"/>
      <c r="DJ25" s="656"/>
      <c r="DK25" s="657"/>
      <c r="DL25" s="632">
        <v>3729110</v>
      </c>
      <c r="DM25" s="656"/>
      <c r="DN25" s="656"/>
      <c r="DO25" s="656"/>
      <c r="DP25" s="656"/>
      <c r="DQ25" s="656"/>
      <c r="DR25" s="656"/>
      <c r="DS25" s="656"/>
      <c r="DT25" s="656"/>
      <c r="DU25" s="656"/>
      <c r="DV25" s="657"/>
      <c r="DW25" s="628">
        <v>25.8</v>
      </c>
      <c r="DX25" s="653"/>
      <c r="DY25" s="653"/>
      <c r="DZ25" s="653"/>
      <c r="EA25" s="653"/>
      <c r="EB25" s="653"/>
      <c r="EC25" s="654"/>
    </row>
    <row r="26" spans="2:133" ht="11.25" customHeight="1" x14ac:dyDescent="0.15">
      <c r="B26" s="620" t="s">
        <v>283</v>
      </c>
      <c r="C26" s="621"/>
      <c r="D26" s="621"/>
      <c r="E26" s="621"/>
      <c r="F26" s="621"/>
      <c r="G26" s="621"/>
      <c r="H26" s="621"/>
      <c r="I26" s="621"/>
      <c r="J26" s="621"/>
      <c r="K26" s="621"/>
      <c r="L26" s="621"/>
      <c r="M26" s="621"/>
      <c r="N26" s="621"/>
      <c r="O26" s="621"/>
      <c r="P26" s="621"/>
      <c r="Q26" s="622"/>
      <c r="R26" s="623">
        <v>4251</v>
      </c>
      <c r="S26" s="624"/>
      <c r="T26" s="624"/>
      <c r="U26" s="624"/>
      <c r="V26" s="624"/>
      <c r="W26" s="624"/>
      <c r="X26" s="624"/>
      <c r="Y26" s="625"/>
      <c r="Z26" s="626">
        <v>0</v>
      </c>
      <c r="AA26" s="626"/>
      <c r="AB26" s="626"/>
      <c r="AC26" s="626"/>
      <c r="AD26" s="627">
        <v>4251</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121</v>
      </c>
      <c r="BH26" s="624"/>
      <c r="BI26" s="624"/>
      <c r="BJ26" s="624"/>
      <c r="BK26" s="624"/>
      <c r="BL26" s="624"/>
      <c r="BM26" s="624"/>
      <c r="BN26" s="625"/>
      <c r="BO26" s="626" t="s">
        <v>121</v>
      </c>
      <c r="BP26" s="626"/>
      <c r="BQ26" s="626"/>
      <c r="BR26" s="626"/>
      <c r="BS26" s="627" t="s">
        <v>121</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2512532</v>
      </c>
      <c r="CS26" s="624"/>
      <c r="CT26" s="624"/>
      <c r="CU26" s="624"/>
      <c r="CV26" s="624"/>
      <c r="CW26" s="624"/>
      <c r="CX26" s="624"/>
      <c r="CY26" s="625"/>
      <c r="CZ26" s="628">
        <v>7</v>
      </c>
      <c r="DA26" s="653"/>
      <c r="DB26" s="653"/>
      <c r="DC26" s="658"/>
      <c r="DD26" s="632">
        <v>2367493</v>
      </c>
      <c r="DE26" s="624"/>
      <c r="DF26" s="624"/>
      <c r="DG26" s="624"/>
      <c r="DH26" s="624"/>
      <c r="DI26" s="624"/>
      <c r="DJ26" s="624"/>
      <c r="DK26" s="625"/>
      <c r="DL26" s="632" t="s">
        <v>121</v>
      </c>
      <c r="DM26" s="624"/>
      <c r="DN26" s="624"/>
      <c r="DO26" s="624"/>
      <c r="DP26" s="624"/>
      <c r="DQ26" s="624"/>
      <c r="DR26" s="624"/>
      <c r="DS26" s="624"/>
      <c r="DT26" s="624"/>
      <c r="DU26" s="624"/>
      <c r="DV26" s="625"/>
      <c r="DW26" s="628" t="s">
        <v>121</v>
      </c>
      <c r="DX26" s="653"/>
      <c r="DY26" s="653"/>
      <c r="DZ26" s="653"/>
      <c r="EA26" s="653"/>
      <c r="EB26" s="653"/>
      <c r="EC26" s="654"/>
    </row>
    <row r="27" spans="2:133" ht="11.25" customHeight="1" x14ac:dyDescent="0.15">
      <c r="B27" s="620" t="s">
        <v>286</v>
      </c>
      <c r="C27" s="621"/>
      <c r="D27" s="621"/>
      <c r="E27" s="621"/>
      <c r="F27" s="621"/>
      <c r="G27" s="621"/>
      <c r="H27" s="621"/>
      <c r="I27" s="621"/>
      <c r="J27" s="621"/>
      <c r="K27" s="621"/>
      <c r="L27" s="621"/>
      <c r="M27" s="621"/>
      <c r="N27" s="621"/>
      <c r="O27" s="621"/>
      <c r="P27" s="621"/>
      <c r="Q27" s="622"/>
      <c r="R27" s="623">
        <v>111456</v>
      </c>
      <c r="S27" s="624"/>
      <c r="T27" s="624"/>
      <c r="U27" s="624"/>
      <c r="V27" s="624"/>
      <c r="W27" s="624"/>
      <c r="X27" s="624"/>
      <c r="Y27" s="625"/>
      <c r="Z27" s="626">
        <v>0.3</v>
      </c>
      <c r="AA27" s="626"/>
      <c r="AB27" s="626"/>
      <c r="AC27" s="626"/>
      <c r="AD27" s="627" t="s">
        <v>121</v>
      </c>
      <c r="AE27" s="627"/>
      <c r="AF27" s="627"/>
      <c r="AG27" s="627"/>
      <c r="AH27" s="627"/>
      <c r="AI27" s="627"/>
      <c r="AJ27" s="627"/>
      <c r="AK27" s="627"/>
      <c r="AL27" s="628" t="s">
        <v>121</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6619534</v>
      </c>
      <c r="BH27" s="624"/>
      <c r="BI27" s="624"/>
      <c r="BJ27" s="624"/>
      <c r="BK27" s="624"/>
      <c r="BL27" s="624"/>
      <c r="BM27" s="624"/>
      <c r="BN27" s="625"/>
      <c r="BO27" s="626">
        <v>100</v>
      </c>
      <c r="BP27" s="626"/>
      <c r="BQ27" s="626"/>
      <c r="BR27" s="626"/>
      <c r="BS27" s="627" t="s">
        <v>121</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14121372</v>
      </c>
      <c r="CS27" s="656"/>
      <c r="CT27" s="656"/>
      <c r="CU27" s="656"/>
      <c r="CV27" s="656"/>
      <c r="CW27" s="656"/>
      <c r="CX27" s="656"/>
      <c r="CY27" s="657"/>
      <c r="CZ27" s="628">
        <v>39.4</v>
      </c>
      <c r="DA27" s="653"/>
      <c r="DB27" s="653"/>
      <c r="DC27" s="658"/>
      <c r="DD27" s="632">
        <v>4350011</v>
      </c>
      <c r="DE27" s="656"/>
      <c r="DF27" s="656"/>
      <c r="DG27" s="656"/>
      <c r="DH27" s="656"/>
      <c r="DI27" s="656"/>
      <c r="DJ27" s="656"/>
      <c r="DK27" s="657"/>
      <c r="DL27" s="632">
        <v>2976650</v>
      </c>
      <c r="DM27" s="656"/>
      <c r="DN27" s="656"/>
      <c r="DO27" s="656"/>
      <c r="DP27" s="656"/>
      <c r="DQ27" s="656"/>
      <c r="DR27" s="656"/>
      <c r="DS27" s="656"/>
      <c r="DT27" s="656"/>
      <c r="DU27" s="656"/>
      <c r="DV27" s="657"/>
      <c r="DW27" s="628">
        <v>20.6</v>
      </c>
      <c r="DX27" s="653"/>
      <c r="DY27" s="653"/>
      <c r="DZ27" s="653"/>
      <c r="EA27" s="653"/>
      <c r="EB27" s="653"/>
      <c r="EC27" s="654"/>
    </row>
    <row r="28" spans="2:133" ht="11.25" customHeight="1" x14ac:dyDescent="0.15">
      <c r="B28" s="620" t="s">
        <v>289</v>
      </c>
      <c r="C28" s="621"/>
      <c r="D28" s="621"/>
      <c r="E28" s="621"/>
      <c r="F28" s="621"/>
      <c r="G28" s="621"/>
      <c r="H28" s="621"/>
      <c r="I28" s="621"/>
      <c r="J28" s="621"/>
      <c r="K28" s="621"/>
      <c r="L28" s="621"/>
      <c r="M28" s="621"/>
      <c r="N28" s="621"/>
      <c r="O28" s="621"/>
      <c r="P28" s="621"/>
      <c r="Q28" s="622"/>
      <c r="R28" s="623">
        <v>112001</v>
      </c>
      <c r="S28" s="624"/>
      <c r="T28" s="624"/>
      <c r="U28" s="624"/>
      <c r="V28" s="624"/>
      <c r="W28" s="624"/>
      <c r="X28" s="624"/>
      <c r="Y28" s="625"/>
      <c r="Z28" s="626">
        <v>0.3</v>
      </c>
      <c r="AA28" s="626"/>
      <c r="AB28" s="626"/>
      <c r="AC28" s="626"/>
      <c r="AD28" s="627">
        <v>9489</v>
      </c>
      <c r="AE28" s="627"/>
      <c r="AF28" s="627"/>
      <c r="AG28" s="627"/>
      <c r="AH28" s="627"/>
      <c r="AI28" s="627"/>
      <c r="AJ28" s="627"/>
      <c r="AK28" s="627"/>
      <c r="AL28" s="628">
        <v>0.1</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1845309</v>
      </c>
      <c r="CS28" s="624"/>
      <c r="CT28" s="624"/>
      <c r="CU28" s="624"/>
      <c r="CV28" s="624"/>
      <c r="CW28" s="624"/>
      <c r="CX28" s="624"/>
      <c r="CY28" s="625"/>
      <c r="CZ28" s="628">
        <v>5.2</v>
      </c>
      <c r="DA28" s="653"/>
      <c r="DB28" s="653"/>
      <c r="DC28" s="658"/>
      <c r="DD28" s="632">
        <v>1831184</v>
      </c>
      <c r="DE28" s="624"/>
      <c r="DF28" s="624"/>
      <c r="DG28" s="624"/>
      <c r="DH28" s="624"/>
      <c r="DI28" s="624"/>
      <c r="DJ28" s="624"/>
      <c r="DK28" s="625"/>
      <c r="DL28" s="632">
        <v>1831184</v>
      </c>
      <c r="DM28" s="624"/>
      <c r="DN28" s="624"/>
      <c r="DO28" s="624"/>
      <c r="DP28" s="624"/>
      <c r="DQ28" s="624"/>
      <c r="DR28" s="624"/>
      <c r="DS28" s="624"/>
      <c r="DT28" s="624"/>
      <c r="DU28" s="624"/>
      <c r="DV28" s="625"/>
      <c r="DW28" s="628">
        <v>12.6</v>
      </c>
      <c r="DX28" s="653"/>
      <c r="DY28" s="653"/>
      <c r="DZ28" s="653"/>
      <c r="EA28" s="653"/>
      <c r="EB28" s="653"/>
      <c r="EC28" s="654"/>
    </row>
    <row r="29" spans="2:133" ht="11.25" customHeight="1" x14ac:dyDescent="0.15">
      <c r="B29" s="620" t="s">
        <v>291</v>
      </c>
      <c r="C29" s="621"/>
      <c r="D29" s="621"/>
      <c r="E29" s="621"/>
      <c r="F29" s="621"/>
      <c r="G29" s="621"/>
      <c r="H29" s="621"/>
      <c r="I29" s="621"/>
      <c r="J29" s="621"/>
      <c r="K29" s="621"/>
      <c r="L29" s="621"/>
      <c r="M29" s="621"/>
      <c r="N29" s="621"/>
      <c r="O29" s="621"/>
      <c r="P29" s="621"/>
      <c r="Q29" s="622"/>
      <c r="R29" s="623">
        <v>112610</v>
      </c>
      <c r="S29" s="624"/>
      <c r="T29" s="624"/>
      <c r="U29" s="624"/>
      <c r="V29" s="624"/>
      <c r="W29" s="624"/>
      <c r="X29" s="624"/>
      <c r="Y29" s="625"/>
      <c r="Z29" s="626">
        <v>0.3</v>
      </c>
      <c r="AA29" s="626"/>
      <c r="AB29" s="626"/>
      <c r="AC29" s="626"/>
      <c r="AD29" s="627">
        <v>5</v>
      </c>
      <c r="AE29" s="627"/>
      <c r="AF29" s="627"/>
      <c r="AG29" s="627"/>
      <c r="AH29" s="627"/>
      <c r="AI29" s="627"/>
      <c r="AJ29" s="627"/>
      <c r="AK29" s="627"/>
      <c r="AL29" s="628">
        <v>0</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1844545</v>
      </c>
      <c r="CS29" s="656"/>
      <c r="CT29" s="656"/>
      <c r="CU29" s="656"/>
      <c r="CV29" s="656"/>
      <c r="CW29" s="656"/>
      <c r="CX29" s="656"/>
      <c r="CY29" s="657"/>
      <c r="CZ29" s="628">
        <v>5.2</v>
      </c>
      <c r="DA29" s="653"/>
      <c r="DB29" s="653"/>
      <c r="DC29" s="658"/>
      <c r="DD29" s="632">
        <v>1830420</v>
      </c>
      <c r="DE29" s="656"/>
      <c r="DF29" s="656"/>
      <c r="DG29" s="656"/>
      <c r="DH29" s="656"/>
      <c r="DI29" s="656"/>
      <c r="DJ29" s="656"/>
      <c r="DK29" s="657"/>
      <c r="DL29" s="632">
        <v>1830420</v>
      </c>
      <c r="DM29" s="656"/>
      <c r="DN29" s="656"/>
      <c r="DO29" s="656"/>
      <c r="DP29" s="656"/>
      <c r="DQ29" s="656"/>
      <c r="DR29" s="656"/>
      <c r="DS29" s="656"/>
      <c r="DT29" s="656"/>
      <c r="DU29" s="656"/>
      <c r="DV29" s="657"/>
      <c r="DW29" s="628">
        <v>12.6</v>
      </c>
      <c r="DX29" s="653"/>
      <c r="DY29" s="653"/>
      <c r="DZ29" s="653"/>
      <c r="EA29" s="653"/>
      <c r="EB29" s="653"/>
      <c r="EC29" s="654"/>
    </row>
    <row r="30" spans="2:133" ht="11.25" customHeight="1" x14ac:dyDescent="0.15">
      <c r="B30" s="620" t="s">
        <v>293</v>
      </c>
      <c r="C30" s="621"/>
      <c r="D30" s="621"/>
      <c r="E30" s="621"/>
      <c r="F30" s="621"/>
      <c r="G30" s="621"/>
      <c r="H30" s="621"/>
      <c r="I30" s="621"/>
      <c r="J30" s="621"/>
      <c r="K30" s="621"/>
      <c r="L30" s="621"/>
      <c r="M30" s="621"/>
      <c r="N30" s="621"/>
      <c r="O30" s="621"/>
      <c r="P30" s="621"/>
      <c r="Q30" s="622"/>
      <c r="R30" s="623">
        <v>10697003</v>
      </c>
      <c r="S30" s="624"/>
      <c r="T30" s="624"/>
      <c r="U30" s="624"/>
      <c r="V30" s="624"/>
      <c r="W30" s="624"/>
      <c r="X30" s="624"/>
      <c r="Y30" s="625"/>
      <c r="Z30" s="626">
        <v>29</v>
      </c>
      <c r="AA30" s="626"/>
      <c r="AB30" s="626"/>
      <c r="AC30" s="626"/>
      <c r="AD30" s="627" t="s">
        <v>121</v>
      </c>
      <c r="AE30" s="627"/>
      <c r="AF30" s="627"/>
      <c r="AG30" s="627"/>
      <c r="AH30" s="627"/>
      <c r="AI30" s="627"/>
      <c r="AJ30" s="627"/>
      <c r="AK30" s="627"/>
      <c r="AL30" s="628" t="s">
        <v>121</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1754395</v>
      </c>
      <c r="CS30" s="624"/>
      <c r="CT30" s="624"/>
      <c r="CU30" s="624"/>
      <c r="CV30" s="624"/>
      <c r="CW30" s="624"/>
      <c r="CX30" s="624"/>
      <c r="CY30" s="625"/>
      <c r="CZ30" s="628">
        <v>4.9000000000000004</v>
      </c>
      <c r="DA30" s="653"/>
      <c r="DB30" s="653"/>
      <c r="DC30" s="658"/>
      <c r="DD30" s="632">
        <v>1740270</v>
      </c>
      <c r="DE30" s="624"/>
      <c r="DF30" s="624"/>
      <c r="DG30" s="624"/>
      <c r="DH30" s="624"/>
      <c r="DI30" s="624"/>
      <c r="DJ30" s="624"/>
      <c r="DK30" s="625"/>
      <c r="DL30" s="632">
        <v>1740270</v>
      </c>
      <c r="DM30" s="624"/>
      <c r="DN30" s="624"/>
      <c r="DO30" s="624"/>
      <c r="DP30" s="624"/>
      <c r="DQ30" s="624"/>
      <c r="DR30" s="624"/>
      <c r="DS30" s="624"/>
      <c r="DT30" s="624"/>
      <c r="DU30" s="624"/>
      <c r="DV30" s="625"/>
      <c r="DW30" s="628">
        <v>12</v>
      </c>
      <c r="DX30" s="653"/>
      <c r="DY30" s="653"/>
      <c r="DZ30" s="653"/>
      <c r="EA30" s="653"/>
      <c r="EB30" s="653"/>
      <c r="EC30" s="654"/>
    </row>
    <row r="31" spans="2:133" ht="11.25" customHeight="1" x14ac:dyDescent="0.15">
      <c r="B31" s="636" t="s">
        <v>297</v>
      </c>
      <c r="C31" s="637"/>
      <c r="D31" s="637"/>
      <c r="E31" s="637"/>
      <c r="F31" s="637"/>
      <c r="G31" s="637"/>
      <c r="H31" s="637"/>
      <c r="I31" s="637"/>
      <c r="J31" s="637"/>
      <c r="K31" s="637"/>
      <c r="L31" s="637"/>
      <c r="M31" s="637"/>
      <c r="N31" s="637"/>
      <c r="O31" s="637"/>
      <c r="P31" s="637"/>
      <c r="Q31" s="638"/>
      <c r="R31" s="623">
        <v>13230</v>
      </c>
      <c r="S31" s="624"/>
      <c r="T31" s="624"/>
      <c r="U31" s="624"/>
      <c r="V31" s="624"/>
      <c r="W31" s="624"/>
      <c r="X31" s="624"/>
      <c r="Y31" s="625"/>
      <c r="Z31" s="626">
        <v>0</v>
      </c>
      <c r="AA31" s="626"/>
      <c r="AB31" s="626"/>
      <c r="AC31" s="626"/>
      <c r="AD31" s="627">
        <v>13230</v>
      </c>
      <c r="AE31" s="627"/>
      <c r="AF31" s="627"/>
      <c r="AG31" s="627"/>
      <c r="AH31" s="627"/>
      <c r="AI31" s="627"/>
      <c r="AJ31" s="627"/>
      <c r="AK31" s="627"/>
      <c r="AL31" s="628">
        <v>0.1</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98.7</v>
      </c>
      <c r="BH31" s="667"/>
      <c r="BI31" s="667"/>
      <c r="BJ31" s="667"/>
      <c r="BK31" s="667"/>
      <c r="BL31" s="667"/>
      <c r="BM31" s="618">
        <v>96.2</v>
      </c>
      <c r="BN31" s="667"/>
      <c r="BO31" s="667"/>
      <c r="BP31" s="667"/>
      <c r="BQ31" s="668"/>
      <c r="BR31" s="670">
        <v>98.5</v>
      </c>
      <c r="BS31" s="667"/>
      <c r="BT31" s="667"/>
      <c r="BU31" s="667"/>
      <c r="BV31" s="667"/>
      <c r="BW31" s="667"/>
      <c r="BX31" s="618">
        <v>96</v>
      </c>
      <c r="BY31" s="667"/>
      <c r="BZ31" s="667"/>
      <c r="CA31" s="667"/>
      <c r="CB31" s="668"/>
      <c r="CD31" s="663"/>
      <c r="CE31" s="664"/>
      <c r="CF31" s="620" t="s">
        <v>300</v>
      </c>
      <c r="CG31" s="621"/>
      <c r="CH31" s="621"/>
      <c r="CI31" s="621"/>
      <c r="CJ31" s="621"/>
      <c r="CK31" s="621"/>
      <c r="CL31" s="621"/>
      <c r="CM31" s="621"/>
      <c r="CN31" s="621"/>
      <c r="CO31" s="621"/>
      <c r="CP31" s="621"/>
      <c r="CQ31" s="622"/>
      <c r="CR31" s="623">
        <v>90150</v>
      </c>
      <c r="CS31" s="656"/>
      <c r="CT31" s="656"/>
      <c r="CU31" s="656"/>
      <c r="CV31" s="656"/>
      <c r="CW31" s="656"/>
      <c r="CX31" s="656"/>
      <c r="CY31" s="657"/>
      <c r="CZ31" s="628">
        <v>0.3</v>
      </c>
      <c r="DA31" s="653"/>
      <c r="DB31" s="653"/>
      <c r="DC31" s="658"/>
      <c r="DD31" s="632">
        <v>90150</v>
      </c>
      <c r="DE31" s="656"/>
      <c r="DF31" s="656"/>
      <c r="DG31" s="656"/>
      <c r="DH31" s="656"/>
      <c r="DI31" s="656"/>
      <c r="DJ31" s="656"/>
      <c r="DK31" s="657"/>
      <c r="DL31" s="632">
        <v>90150</v>
      </c>
      <c r="DM31" s="656"/>
      <c r="DN31" s="656"/>
      <c r="DO31" s="656"/>
      <c r="DP31" s="656"/>
      <c r="DQ31" s="656"/>
      <c r="DR31" s="656"/>
      <c r="DS31" s="656"/>
      <c r="DT31" s="656"/>
      <c r="DU31" s="656"/>
      <c r="DV31" s="657"/>
      <c r="DW31" s="628">
        <v>0.6</v>
      </c>
      <c r="DX31" s="653"/>
      <c r="DY31" s="653"/>
      <c r="DZ31" s="653"/>
      <c r="EA31" s="653"/>
      <c r="EB31" s="653"/>
      <c r="EC31" s="654"/>
    </row>
    <row r="32" spans="2:133" ht="11.25" customHeight="1" x14ac:dyDescent="0.15">
      <c r="B32" s="620" t="s">
        <v>301</v>
      </c>
      <c r="C32" s="621"/>
      <c r="D32" s="621"/>
      <c r="E32" s="621"/>
      <c r="F32" s="621"/>
      <c r="G32" s="621"/>
      <c r="H32" s="621"/>
      <c r="I32" s="621"/>
      <c r="J32" s="621"/>
      <c r="K32" s="621"/>
      <c r="L32" s="621"/>
      <c r="M32" s="621"/>
      <c r="N32" s="621"/>
      <c r="O32" s="621"/>
      <c r="P32" s="621"/>
      <c r="Q32" s="622"/>
      <c r="R32" s="623">
        <v>4740531</v>
      </c>
      <c r="S32" s="624"/>
      <c r="T32" s="624"/>
      <c r="U32" s="624"/>
      <c r="V32" s="624"/>
      <c r="W32" s="624"/>
      <c r="X32" s="624"/>
      <c r="Y32" s="625"/>
      <c r="Z32" s="626">
        <v>12.9</v>
      </c>
      <c r="AA32" s="626"/>
      <c r="AB32" s="626"/>
      <c r="AC32" s="626"/>
      <c r="AD32" s="627" t="s">
        <v>121</v>
      </c>
      <c r="AE32" s="627"/>
      <c r="AF32" s="627"/>
      <c r="AG32" s="627"/>
      <c r="AH32" s="627"/>
      <c r="AI32" s="627"/>
      <c r="AJ32" s="627"/>
      <c r="AK32" s="627"/>
      <c r="AL32" s="628" t="s">
        <v>121</v>
      </c>
      <c r="AM32" s="629"/>
      <c r="AN32" s="629"/>
      <c r="AO32" s="630"/>
      <c r="AP32" s="673"/>
      <c r="AQ32" s="674"/>
      <c r="AR32" s="674"/>
      <c r="AS32" s="674"/>
      <c r="AT32" s="678"/>
      <c r="AU32" s="202" t="s">
        <v>302</v>
      </c>
      <c r="AX32" s="620" t="s">
        <v>303</v>
      </c>
      <c r="AY32" s="621"/>
      <c r="AZ32" s="621"/>
      <c r="BA32" s="621"/>
      <c r="BB32" s="621"/>
      <c r="BC32" s="621"/>
      <c r="BD32" s="621"/>
      <c r="BE32" s="621"/>
      <c r="BF32" s="622"/>
      <c r="BG32" s="680">
        <v>98.8</v>
      </c>
      <c r="BH32" s="656"/>
      <c r="BI32" s="656"/>
      <c r="BJ32" s="656"/>
      <c r="BK32" s="656"/>
      <c r="BL32" s="656"/>
      <c r="BM32" s="629">
        <v>95.8</v>
      </c>
      <c r="BN32" s="656"/>
      <c r="BO32" s="656"/>
      <c r="BP32" s="656"/>
      <c r="BQ32" s="669"/>
      <c r="BR32" s="680">
        <v>98.6</v>
      </c>
      <c r="BS32" s="656"/>
      <c r="BT32" s="656"/>
      <c r="BU32" s="656"/>
      <c r="BV32" s="656"/>
      <c r="BW32" s="656"/>
      <c r="BX32" s="629">
        <v>95.8</v>
      </c>
      <c r="BY32" s="656"/>
      <c r="BZ32" s="656"/>
      <c r="CA32" s="656"/>
      <c r="CB32" s="669"/>
      <c r="CD32" s="665"/>
      <c r="CE32" s="666"/>
      <c r="CF32" s="620" t="s">
        <v>304</v>
      </c>
      <c r="CG32" s="621"/>
      <c r="CH32" s="621"/>
      <c r="CI32" s="621"/>
      <c r="CJ32" s="621"/>
      <c r="CK32" s="621"/>
      <c r="CL32" s="621"/>
      <c r="CM32" s="621"/>
      <c r="CN32" s="621"/>
      <c r="CO32" s="621"/>
      <c r="CP32" s="621"/>
      <c r="CQ32" s="622"/>
      <c r="CR32" s="623">
        <v>764</v>
      </c>
      <c r="CS32" s="624"/>
      <c r="CT32" s="624"/>
      <c r="CU32" s="624"/>
      <c r="CV32" s="624"/>
      <c r="CW32" s="624"/>
      <c r="CX32" s="624"/>
      <c r="CY32" s="625"/>
      <c r="CZ32" s="628">
        <v>0</v>
      </c>
      <c r="DA32" s="653"/>
      <c r="DB32" s="653"/>
      <c r="DC32" s="658"/>
      <c r="DD32" s="632">
        <v>764</v>
      </c>
      <c r="DE32" s="624"/>
      <c r="DF32" s="624"/>
      <c r="DG32" s="624"/>
      <c r="DH32" s="624"/>
      <c r="DI32" s="624"/>
      <c r="DJ32" s="624"/>
      <c r="DK32" s="625"/>
      <c r="DL32" s="632">
        <v>764</v>
      </c>
      <c r="DM32" s="624"/>
      <c r="DN32" s="624"/>
      <c r="DO32" s="624"/>
      <c r="DP32" s="624"/>
      <c r="DQ32" s="624"/>
      <c r="DR32" s="624"/>
      <c r="DS32" s="624"/>
      <c r="DT32" s="624"/>
      <c r="DU32" s="624"/>
      <c r="DV32" s="625"/>
      <c r="DW32" s="628">
        <v>0</v>
      </c>
      <c r="DX32" s="653"/>
      <c r="DY32" s="653"/>
      <c r="DZ32" s="653"/>
      <c r="EA32" s="653"/>
      <c r="EB32" s="653"/>
      <c r="EC32" s="654"/>
    </row>
    <row r="33" spans="2:133" ht="11.25" customHeight="1" x14ac:dyDescent="0.15">
      <c r="B33" s="620" t="s">
        <v>305</v>
      </c>
      <c r="C33" s="621"/>
      <c r="D33" s="621"/>
      <c r="E33" s="621"/>
      <c r="F33" s="621"/>
      <c r="G33" s="621"/>
      <c r="H33" s="621"/>
      <c r="I33" s="621"/>
      <c r="J33" s="621"/>
      <c r="K33" s="621"/>
      <c r="L33" s="621"/>
      <c r="M33" s="621"/>
      <c r="N33" s="621"/>
      <c r="O33" s="621"/>
      <c r="P33" s="621"/>
      <c r="Q33" s="622"/>
      <c r="R33" s="623">
        <v>62768</v>
      </c>
      <c r="S33" s="624"/>
      <c r="T33" s="624"/>
      <c r="U33" s="624"/>
      <c r="V33" s="624"/>
      <c r="W33" s="624"/>
      <c r="X33" s="624"/>
      <c r="Y33" s="625"/>
      <c r="Z33" s="626">
        <v>0.2</v>
      </c>
      <c r="AA33" s="626"/>
      <c r="AB33" s="626"/>
      <c r="AC33" s="626"/>
      <c r="AD33" s="627">
        <v>48632</v>
      </c>
      <c r="AE33" s="627"/>
      <c r="AF33" s="627"/>
      <c r="AG33" s="627"/>
      <c r="AH33" s="627"/>
      <c r="AI33" s="627"/>
      <c r="AJ33" s="627"/>
      <c r="AK33" s="627"/>
      <c r="AL33" s="628">
        <v>0.3</v>
      </c>
      <c r="AM33" s="629"/>
      <c r="AN33" s="629"/>
      <c r="AO33" s="630"/>
      <c r="AP33" s="675"/>
      <c r="AQ33" s="676"/>
      <c r="AR33" s="676"/>
      <c r="AS33" s="676"/>
      <c r="AT33" s="679"/>
      <c r="AU33" s="207"/>
      <c r="AV33" s="207"/>
      <c r="AW33" s="207"/>
      <c r="AX33" s="644" t="s">
        <v>306</v>
      </c>
      <c r="AY33" s="645"/>
      <c r="AZ33" s="645"/>
      <c r="BA33" s="645"/>
      <c r="BB33" s="645"/>
      <c r="BC33" s="645"/>
      <c r="BD33" s="645"/>
      <c r="BE33" s="645"/>
      <c r="BF33" s="646"/>
      <c r="BG33" s="681">
        <v>98.6</v>
      </c>
      <c r="BH33" s="682"/>
      <c r="BI33" s="682"/>
      <c r="BJ33" s="682"/>
      <c r="BK33" s="682"/>
      <c r="BL33" s="682"/>
      <c r="BM33" s="683">
        <v>96.5</v>
      </c>
      <c r="BN33" s="682"/>
      <c r="BO33" s="682"/>
      <c r="BP33" s="682"/>
      <c r="BQ33" s="684"/>
      <c r="BR33" s="681">
        <v>98.4</v>
      </c>
      <c r="BS33" s="682"/>
      <c r="BT33" s="682"/>
      <c r="BU33" s="682"/>
      <c r="BV33" s="682"/>
      <c r="BW33" s="682"/>
      <c r="BX33" s="683">
        <v>96.1</v>
      </c>
      <c r="BY33" s="682"/>
      <c r="BZ33" s="682"/>
      <c r="CA33" s="682"/>
      <c r="CB33" s="684"/>
      <c r="CD33" s="620" t="s">
        <v>307</v>
      </c>
      <c r="CE33" s="621"/>
      <c r="CF33" s="621"/>
      <c r="CG33" s="621"/>
      <c r="CH33" s="621"/>
      <c r="CI33" s="621"/>
      <c r="CJ33" s="621"/>
      <c r="CK33" s="621"/>
      <c r="CL33" s="621"/>
      <c r="CM33" s="621"/>
      <c r="CN33" s="621"/>
      <c r="CO33" s="621"/>
      <c r="CP33" s="621"/>
      <c r="CQ33" s="622"/>
      <c r="CR33" s="623">
        <v>10998229</v>
      </c>
      <c r="CS33" s="656"/>
      <c r="CT33" s="656"/>
      <c r="CU33" s="656"/>
      <c r="CV33" s="656"/>
      <c r="CW33" s="656"/>
      <c r="CX33" s="656"/>
      <c r="CY33" s="657"/>
      <c r="CZ33" s="628">
        <v>30.7</v>
      </c>
      <c r="DA33" s="653"/>
      <c r="DB33" s="653"/>
      <c r="DC33" s="658"/>
      <c r="DD33" s="632">
        <v>7733895</v>
      </c>
      <c r="DE33" s="656"/>
      <c r="DF33" s="656"/>
      <c r="DG33" s="656"/>
      <c r="DH33" s="656"/>
      <c r="DI33" s="656"/>
      <c r="DJ33" s="656"/>
      <c r="DK33" s="657"/>
      <c r="DL33" s="632">
        <v>5086682</v>
      </c>
      <c r="DM33" s="656"/>
      <c r="DN33" s="656"/>
      <c r="DO33" s="656"/>
      <c r="DP33" s="656"/>
      <c r="DQ33" s="656"/>
      <c r="DR33" s="656"/>
      <c r="DS33" s="656"/>
      <c r="DT33" s="656"/>
      <c r="DU33" s="656"/>
      <c r="DV33" s="657"/>
      <c r="DW33" s="628">
        <v>35.1</v>
      </c>
      <c r="DX33" s="653"/>
      <c r="DY33" s="653"/>
      <c r="DZ33" s="653"/>
      <c r="EA33" s="653"/>
      <c r="EB33" s="653"/>
      <c r="EC33" s="654"/>
    </row>
    <row r="34" spans="2:133" ht="11.25" customHeight="1" x14ac:dyDescent="0.15">
      <c r="B34" s="620" t="s">
        <v>308</v>
      </c>
      <c r="C34" s="621"/>
      <c r="D34" s="621"/>
      <c r="E34" s="621"/>
      <c r="F34" s="621"/>
      <c r="G34" s="621"/>
      <c r="H34" s="621"/>
      <c r="I34" s="621"/>
      <c r="J34" s="621"/>
      <c r="K34" s="621"/>
      <c r="L34" s="621"/>
      <c r="M34" s="621"/>
      <c r="N34" s="621"/>
      <c r="O34" s="621"/>
      <c r="P34" s="621"/>
      <c r="Q34" s="622"/>
      <c r="R34" s="623">
        <v>835086</v>
      </c>
      <c r="S34" s="624"/>
      <c r="T34" s="624"/>
      <c r="U34" s="624"/>
      <c r="V34" s="624"/>
      <c r="W34" s="624"/>
      <c r="X34" s="624"/>
      <c r="Y34" s="625"/>
      <c r="Z34" s="626">
        <v>2.2999999999999998</v>
      </c>
      <c r="AA34" s="626"/>
      <c r="AB34" s="626"/>
      <c r="AC34" s="626"/>
      <c r="AD34" s="627" t="s">
        <v>121</v>
      </c>
      <c r="AE34" s="627"/>
      <c r="AF34" s="627"/>
      <c r="AG34" s="627"/>
      <c r="AH34" s="627"/>
      <c r="AI34" s="627"/>
      <c r="AJ34" s="627"/>
      <c r="AK34" s="627"/>
      <c r="AL34" s="628" t="s">
        <v>121</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3572252</v>
      </c>
      <c r="CS34" s="624"/>
      <c r="CT34" s="624"/>
      <c r="CU34" s="624"/>
      <c r="CV34" s="624"/>
      <c r="CW34" s="624"/>
      <c r="CX34" s="624"/>
      <c r="CY34" s="625"/>
      <c r="CZ34" s="628">
        <v>10</v>
      </c>
      <c r="DA34" s="653"/>
      <c r="DB34" s="653"/>
      <c r="DC34" s="658"/>
      <c r="DD34" s="632">
        <v>2484862</v>
      </c>
      <c r="DE34" s="624"/>
      <c r="DF34" s="624"/>
      <c r="DG34" s="624"/>
      <c r="DH34" s="624"/>
      <c r="DI34" s="624"/>
      <c r="DJ34" s="624"/>
      <c r="DK34" s="625"/>
      <c r="DL34" s="632">
        <v>1824656</v>
      </c>
      <c r="DM34" s="624"/>
      <c r="DN34" s="624"/>
      <c r="DO34" s="624"/>
      <c r="DP34" s="624"/>
      <c r="DQ34" s="624"/>
      <c r="DR34" s="624"/>
      <c r="DS34" s="624"/>
      <c r="DT34" s="624"/>
      <c r="DU34" s="624"/>
      <c r="DV34" s="625"/>
      <c r="DW34" s="628">
        <v>12.6</v>
      </c>
      <c r="DX34" s="653"/>
      <c r="DY34" s="653"/>
      <c r="DZ34" s="653"/>
      <c r="EA34" s="653"/>
      <c r="EB34" s="653"/>
      <c r="EC34" s="654"/>
    </row>
    <row r="35" spans="2:133" ht="11.25" customHeight="1" x14ac:dyDescent="0.15">
      <c r="B35" s="620" t="s">
        <v>310</v>
      </c>
      <c r="C35" s="621"/>
      <c r="D35" s="621"/>
      <c r="E35" s="621"/>
      <c r="F35" s="621"/>
      <c r="G35" s="621"/>
      <c r="H35" s="621"/>
      <c r="I35" s="621"/>
      <c r="J35" s="621"/>
      <c r="K35" s="621"/>
      <c r="L35" s="621"/>
      <c r="M35" s="621"/>
      <c r="N35" s="621"/>
      <c r="O35" s="621"/>
      <c r="P35" s="621"/>
      <c r="Q35" s="622"/>
      <c r="R35" s="623">
        <v>2286451</v>
      </c>
      <c r="S35" s="624"/>
      <c r="T35" s="624"/>
      <c r="U35" s="624"/>
      <c r="V35" s="624"/>
      <c r="W35" s="624"/>
      <c r="X35" s="624"/>
      <c r="Y35" s="625"/>
      <c r="Z35" s="626">
        <v>6.2</v>
      </c>
      <c r="AA35" s="626"/>
      <c r="AB35" s="626"/>
      <c r="AC35" s="626"/>
      <c r="AD35" s="627" t="s">
        <v>121</v>
      </c>
      <c r="AE35" s="627"/>
      <c r="AF35" s="627"/>
      <c r="AG35" s="627"/>
      <c r="AH35" s="627"/>
      <c r="AI35" s="627"/>
      <c r="AJ35" s="627"/>
      <c r="AK35" s="627"/>
      <c r="AL35" s="628" t="s">
        <v>121</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374447</v>
      </c>
      <c r="CS35" s="656"/>
      <c r="CT35" s="656"/>
      <c r="CU35" s="656"/>
      <c r="CV35" s="656"/>
      <c r="CW35" s="656"/>
      <c r="CX35" s="656"/>
      <c r="CY35" s="657"/>
      <c r="CZ35" s="628">
        <v>1</v>
      </c>
      <c r="DA35" s="653"/>
      <c r="DB35" s="653"/>
      <c r="DC35" s="658"/>
      <c r="DD35" s="632">
        <v>203488</v>
      </c>
      <c r="DE35" s="656"/>
      <c r="DF35" s="656"/>
      <c r="DG35" s="656"/>
      <c r="DH35" s="656"/>
      <c r="DI35" s="656"/>
      <c r="DJ35" s="656"/>
      <c r="DK35" s="657"/>
      <c r="DL35" s="632">
        <v>143006</v>
      </c>
      <c r="DM35" s="656"/>
      <c r="DN35" s="656"/>
      <c r="DO35" s="656"/>
      <c r="DP35" s="656"/>
      <c r="DQ35" s="656"/>
      <c r="DR35" s="656"/>
      <c r="DS35" s="656"/>
      <c r="DT35" s="656"/>
      <c r="DU35" s="656"/>
      <c r="DV35" s="657"/>
      <c r="DW35" s="628">
        <v>1</v>
      </c>
      <c r="DX35" s="653"/>
      <c r="DY35" s="653"/>
      <c r="DZ35" s="653"/>
      <c r="EA35" s="653"/>
      <c r="EB35" s="653"/>
      <c r="EC35" s="654"/>
    </row>
    <row r="36" spans="2:133" ht="11.25" customHeight="1" x14ac:dyDescent="0.15">
      <c r="B36" s="620" t="s">
        <v>314</v>
      </c>
      <c r="C36" s="621"/>
      <c r="D36" s="621"/>
      <c r="E36" s="621"/>
      <c r="F36" s="621"/>
      <c r="G36" s="621"/>
      <c r="H36" s="621"/>
      <c r="I36" s="621"/>
      <c r="J36" s="621"/>
      <c r="K36" s="621"/>
      <c r="L36" s="621"/>
      <c r="M36" s="621"/>
      <c r="N36" s="621"/>
      <c r="O36" s="621"/>
      <c r="P36" s="621"/>
      <c r="Q36" s="622"/>
      <c r="R36" s="623">
        <v>760868</v>
      </c>
      <c r="S36" s="624"/>
      <c r="T36" s="624"/>
      <c r="U36" s="624"/>
      <c r="V36" s="624"/>
      <c r="W36" s="624"/>
      <c r="X36" s="624"/>
      <c r="Y36" s="625"/>
      <c r="Z36" s="626">
        <v>2.1</v>
      </c>
      <c r="AA36" s="626"/>
      <c r="AB36" s="626"/>
      <c r="AC36" s="626"/>
      <c r="AD36" s="627" t="s">
        <v>121</v>
      </c>
      <c r="AE36" s="627"/>
      <c r="AF36" s="627"/>
      <c r="AG36" s="627"/>
      <c r="AH36" s="627"/>
      <c r="AI36" s="627"/>
      <c r="AJ36" s="627"/>
      <c r="AK36" s="627"/>
      <c r="AL36" s="628" t="s">
        <v>121</v>
      </c>
      <c r="AM36" s="629"/>
      <c r="AN36" s="629"/>
      <c r="AO36" s="630"/>
      <c r="AP36" s="210"/>
      <c r="AQ36" s="689" t="s">
        <v>315</v>
      </c>
      <c r="AR36" s="690"/>
      <c r="AS36" s="690"/>
      <c r="AT36" s="690"/>
      <c r="AU36" s="690"/>
      <c r="AV36" s="690"/>
      <c r="AW36" s="690"/>
      <c r="AX36" s="690"/>
      <c r="AY36" s="691"/>
      <c r="AZ36" s="612">
        <v>3010735</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149911</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2986339</v>
      </c>
      <c r="CS36" s="624"/>
      <c r="CT36" s="624"/>
      <c r="CU36" s="624"/>
      <c r="CV36" s="624"/>
      <c r="CW36" s="624"/>
      <c r="CX36" s="624"/>
      <c r="CY36" s="625"/>
      <c r="CZ36" s="628">
        <v>8.3000000000000007</v>
      </c>
      <c r="DA36" s="653"/>
      <c r="DB36" s="653"/>
      <c r="DC36" s="658"/>
      <c r="DD36" s="632">
        <v>2382356</v>
      </c>
      <c r="DE36" s="624"/>
      <c r="DF36" s="624"/>
      <c r="DG36" s="624"/>
      <c r="DH36" s="624"/>
      <c r="DI36" s="624"/>
      <c r="DJ36" s="624"/>
      <c r="DK36" s="625"/>
      <c r="DL36" s="632">
        <v>1314423</v>
      </c>
      <c r="DM36" s="624"/>
      <c r="DN36" s="624"/>
      <c r="DO36" s="624"/>
      <c r="DP36" s="624"/>
      <c r="DQ36" s="624"/>
      <c r="DR36" s="624"/>
      <c r="DS36" s="624"/>
      <c r="DT36" s="624"/>
      <c r="DU36" s="624"/>
      <c r="DV36" s="625"/>
      <c r="DW36" s="628">
        <v>9.1</v>
      </c>
      <c r="DX36" s="653"/>
      <c r="DY36" s="653"/>
      <c r="DZ36" s="653"/>
      <c r="EA36" s="653"/>
      <c r="EB36" s="653"/>
      <c r="EC36" s="654"/>
    </row>
    <row r="37" spans="2:133" ht="11.25" customHeight="1" x14ac:dyDescent="0.15">
      <c r="B37" s="620" t="s">
        <v>318</v>
      </c>
      <c r="C37" s="621"/>
      <c r="D37" s="621"/>
      <c r="E37" s="621"/>
      <c r="F37" s="621"/>
      <c r="G37" s="621"/>
      <c r="H37" s="621"/>
      <c r="I37" s="621"/>
      <c r="J37" s="621"/>
      <c r="K37" s="621"/>
      <c r="L37" s="621"/>
      <c r="M37" s="621"/>
      <c r="N37" s="621"/>
      <c r="O37" s="621"/>
      <c r="P37" s="621"/>
      <c r="Q37" s="622"/>
      <c r="R37" s="623">
        <v>208668</v>
      </c>
      <c r="S37" s="624"/>
      <c r="T37" s="624"/>
      <c r="U37" s="624"/>
      <c r="V37" s="624"/>
      <c r="W37" s="624"/>
      <c r="X37" s="624"/>
      <c r="Y37" s="625"/>
      <c r="Z37" s="626">
        <v>0.6</v>
      </c>
      <c r="AA37" s="626"/>
      <c r="AB37" s="626"/>
      <c r="AC37" s="626"/>
      <c r="AD37" s="627">
        <v>14743</v>
      </c>
      <c r="AE37" s="627"/>
      <c r="AF37" s="627"/>
      <c r="AG37" s="627"/>
      <c r="AH37" s="627"/>
      <c r="AI37" s="627"/>
      <c r="AJ37" s="627"/>
      <c r="AK37" s="627"/>
      <c r="AL37" s="628">
        <v>0.1</v>
      </c>
      <c r="AM37" s="629"/>
      <c r="AN37" s="629"/>
      <c r="AO37" s="630"/>
      <c r="AQ37" s="686" t="s">
        <v>319</v>
      </c>
      <c r="AR37" s="687"/>
      <c r="AS37" s="687"/>
      <c r="AT37" s="687"/>
      <c r="AU37" s="687"/>
      <c r="AV37" s="687"/>
      <c r="AW37" s="687"/>
      <c r="AX37" s="687"/>
      <c r="AY37" s="688"/>
      <c r="AZ37" s="623">
        <v>444579</v>
      </c>
      <c r="BA37" s="624"/>
      <c r="BB37" s="624"/>
      <c r="BC37" s="624"/>
      <c r="BD37" s="656"/>
      <c r="BE37" s="656"/>
      <c r="BF37" s="669"/>
      <c r="BG37" s="620" t="s">
        <v>320</v>
      </c>
      <c r="BH37" s="621"/>
      <c r="BI37" s="621"/>
      <c r="BJ37" s="621"/>
      <c r="BK37" s="621"/>
      <c r="BL37" s="621"/>
      <c r="BM37" s="621"/>
      <c r="BN37" s="621"/>
      <c r="BO37" s="621"/>
      <c r="BP37" s="621"/>
      <c r="BQ37" s="621"/>
      <c r="BR37" s="621"/>
      <c r="BS37" s="621"/>
      <c r="BT37" s="621"/>
      <c r="BU37" s="622"/>
      <c r="BV37" s="623">
        <v>23713</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633310</v>
      </c>
      <c r="CS37" s="656"/>
      <c r="CT37" s="656"/>
      <c r="CU37" s="656"/>
      <c r="CV37" s="656"/>
      <c r="CW37" s="656"/>
      <c r="CX37" s="656"/>
      <c r="CY37" s="657"/>
      <c r="CZ37" s="628">
        <v>1.8</v>
      </c>
      <c r="DA37" s="653"/>
      <c r="DB37" s="653"/>
      <c r="DC37" s="658"/>
      <c r="DD37" s="632">
        <v>633310</v>
      </c>
      <c r="DE37" s="656"/>
      <c r="DF37" s="656"/>
      <c r="DG37" s="656"/>
      <c r="DH37" s="656"/>
      <c r="DI37" s="656"/>
      <c r="DJ37" s="656"/>
      <c r="DK37" s="657"/>
      <c r="DL37" s="632">
        <v>483226</v>
      </c>
      <c r="DM37" s="656"/>
      <c r="DN37" s="656"/>
      <c r="DO37" s="656"/>
      <c r="DP37" s="656"/>
      <c r="DQ37" s="656"/>
      <c r="DR37" s="656"/>
      <c r="DS37" s="656"/>
      <c r="DT37" s="656"/>
      <c r="DU37" s="656"/>
      <c r="DV37" s="657"/>
      <c r="DW37" s="628">
        <v>3.3</v>
      </c>
      <c r="DX37" s="653"/>
      <c r="DY37" s="653"/>
      <c r="DZ37" s="653"/>
      <c r="EA37" s="653"/>
      <c r="EB37" s="653"/>
      <c r="EC37" s="654"/>
    </row>
    <row r="38" spans="2:133" ht="11.25" customHeight="1" x14ac:dyDescent="0.15">
      <c r="B38" s="620" t="s">
        <v>322</v>
      </c>
      <c r="C38" s="621"/>
      <c r="D38" s="621"/>
      <c r="E38" s="621"/>
      <c r="F38" s="621"/>
      <c r="G38" s="621"/>
      <c r="H38" s="621"/>
      <c r="I38" s="621"/>
      <c r="J38" s="621"/>
      <c r="K38" s="621"/>
      <c r="L38" s="621"/>
      <c r="M38" s="621"/>
      <c r="N38" s="621"/>
      <c r="O38" s="621"/>
      <c r="P38" s="621"/>
      <c r="Q38" s="622"/>
      <c r="R38" s="623">
        <v>2035404</v>
      </c>
      <c r="S38" s="624"/>
      <c r="T38" s="624"/>
      <c r="U38" s="624"/>
      <c r="V38" s="624"/>
      <c r="W38" s="624"/>
      <c r="X38" s="624"/>
      <c r="Y38" s="625"/>
      <c r="Z38" s="626">
        <v>5.5</v>
      </c>
      <c r="AA38" s="626"/>
      <c r="AB38" s="626"/>
      <c r="AC38" s="626"/>
      <c r="AD38" s="627" t="s">
        <v>121</v>
      </c>
      <c r="AE38" s="627"/>
      <c r="AF38" s="627"/>
      <c r="AG38" s="627"/>
      <c r="AH38" s="627"/>
      <c r="AI38" s="627"/>
      <c r="AJ38" s="627"/>
      <c r="AK38" s="627"/>
      <c r="AL38" s="628" t="s">
        <v>121</v>
      </c>
      <c r="AM38" s="629"/>
      <c r="AN38" s="629"/>
      <c r="AO38" s="630"/>
      <c r="AQ38" s="686" t="s">
        <v>323</v>
      </c>
      <c r="AR38" s="687"/>
      <c r="AS38" s="687"/>
      <c r="AT38" s="687"/>
      <c r="AU38" s="687"/>
      <c r="AV38" s="687"/>
      <c r="AW38" s="687"/>
      <c r="AX38" s="687"/>
      <c r="AY38" s="688"/>
      <c r="AZ38" s="623">
        <v>504</v>
      </c>
      <c r="BA38" s="624"/>
      <c r="BB38" s="624"/>
      <c r="BC38" s="624"/>
      <c r="BD38" s="656"/>
      <c r="BE38" s="656"/>
      <c r="BF38" s="669"/>
      <c r="BG38" s="620" t="s">
        <v>324</v>
      </c>
      <c r="BH38" s="621"/>
      <c r="BI38" s="621"/>
      <c r="BJ38" s="621"/>
      <c r="BK38" s="621"/>
      <c r="BL38" s="621"/>
      <c r="BM38" s="621"/>
      <c r="BN38" s="621"/>
      <c r="BO38" s="621"/>
      <c r="BP38" s="621"/>
      <c r="BQ38" s="621"/>
      <c r="BR38" s="621"/>
      <c r="BS38" s="621"/>
      <c r="BT38" s="621"/>
      <c r="BU38" s="622"/>
      <c r="BV38" s="623">
        <v>9114</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2565652</v>
      </c>
      <c r="CS38" s="624"/>
      <c r="CT38" s="624"/>
      <c r="CU38" s="624"/>
      <c r="CV38" s="624"/>
      <c r="CW38" s="624"/>
      <c r="CX38" s="624"/>
      <c r="CY38" s="625"/>
      <c r="CZ38" s="628">
        <v>7.2</v>
      </c>
      <c r="DA38" s="653"/>
      <c r="DB38" s="653"/>
      <c r="DC38" s="658"/>
      <c r="DD38" s="632">
        <v>2003106</v>
      </c>
      <c r="DE38" s="624"/>
      <c r="DF38" s="624"/>
      <c r="DG38" s="624"/>
      <c r="DH38" s="624"/>
      <c r="DI38" s="624"/>
      <c r="DJ38" s="624"/>
      <c r="DK38" s="625"/>
      <c r="DL38" s="632">
        <v>1804597</v>
      </c>
      <c r="DM38" s="624"/>
      <c r="DN38" s="624"/>
      <c r="DO38" s="624"/>
      <c r="DP38" s="624"/>
      <c r="DQ38" s="624"/>
      <c r="DR38" s="624"/>
      <c r="DS38" s="624"/>
      <c r="DT38" s="624"/>
      <c r="DU38" s="624"/>
      <c r="DV38" s="625"/>
      <c r="DW38" s="628">
        <v>12.5</v>
      </c>
      <c r="DX38" s="653"/>
      <c r="DY38" s="653"/>
      <c r="DZ38" s="653"/>
      <c r="EA38" s="653"/>
      <c r="EB38" s="653"/>
      <c r="EC38" s="654"/>
    </row>
    <row r="39" spans="2:133" ht="11.25" customHeight="1" x14ac:dyDescent="0.15">
      <c r="B39" s="620" t="s">
        <v>326</v>
      </c>
      <c r="C39" s="621"/>
      <c r="D39" s="621"/>
      <c r="E39" s="621"/>
      <c r="F39" s="621"/>
      <c r="G39" s="621"/>
      <c r="H39" s="621"/>
      <c r="I39" s="621"/>
      <c r="J39" s="621"/>
      <c r="K39" s="621"/>
      <c r="L39" s="621"/>
      <c r="M39" s="621"/>
      <c r="N39" s="621"/>
      <c r="O39" s="621"/>
      <c r="P39" s="621"/>
      <c r="Q39" s="622"/>
      <c r="R39" s="623" t="s">
        <v>121</v>
      </c>
      <c r="S39" s="624"/>
      <c r="T39" s="624"/>
      <c r="U39" s="624"/>
      <c r="V39" s="624"/>
      <c r="W39" s="624"/>
      <c r="X39" s="624"/>
      <c r="Y39" s="625"/>
      <c r="Z39" s="626" t="s">
        <v>121</v>
      </c>
      <c r="AA39" s="626"/>
      <c r="AB39" s="626"/>
      <c r="AC39" s="626"/>
      <c r="AD39" s="627" t="s">
        <v>121</v>
      </c>
      <c r="AE39" s="627"/>
      <c r="AF39" s="627"/>
      <c r="AG39" s="627"/>
      <c r="AH39" s="627"/>
      <c r="AI39" s="627"/>
      <c r="AJ39" s="627"/>
      <c r="AK39" s="627"/>
      <c r="AL39" s="628" t="s">
        <v>121</v>
      </c>
      <c r="AM39" s="629"/>
      <c r="AN39" s="629"/>
      <c r="AO39" s="630"/>
      <c r="AQ39" s="686" t="s">
        <v>327</v>
      </c>
      <c r="AR39" s="687"/>
      <c r="AS39" s="687"/>
      <c r="AT39" s="687"/>
      <c r="AU39" s="687"/>
      <c r="AV39" s="687"/>
      <c r="AW39" s="687"/>
      <c r="AX39" s="687"/>
      <c r="AY39" s="688"/>
      <c r="AZ39" s="623" t="s">
        <v>121</v>
      </c>
      <c r="BA39" s="624"/>
      <c r="BB39" s="624"/>
      <c r="BC39" s="624"/>
      <c r="BD39" s="656"/>
      <c r="BE39" s="656"/>
      <c r="BF39" s="669"/>
      <c r="BG39" s="620" t="s">
        <v>328</v>
      </c>
      <c r="BH39" s="621"/>
      <c r="BI39" s="621"/>
      <c r="BJ39" s="621"/>
      <c r="BK39" s="621"/>
      <c r="BL39" s="621"/>
      <c r="BM39" s="621"/>
      <c r="BN39" s="621"/>
      <c r="BO39" s="621"/>
      <c r="BP39" s="621"/>
      <c r="BQ39" s="621"/>
      <c r="BR39" s="621"/>
      <c r="BS39" s="621"/>
      <c r="BT39" s="621"/>
      <c r="BU39" s="622"/>
      <c r="BV39" s="623">
        <v>14132</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1490834</v>
      </c>
      <c r="CS39" s="656"/>
      <c r="CT39" s="656"/>
      <c r="CU39" s="656"/>
      <c r="CV39" s="656"/>
      <c r="CW39" s="656"/>
      <c r="CX39" s="656"/>
      <c r="CY39" s="657"/>
      <c r="CZ39" s="628">
        <v>4.2</v>
      </c>
      <c r="DA39" s="653"/>
      <c r="DB39" s="653"/>
      <c r="DC39" s="658"/>
      <c r="DD39" s="632">
        <v>651858</v>
      </c>
      <c r="DE39" s="656"/>
      <c r="DF39" s="656"/>
      <c r="DG39" s="656"/>
      <c r="DH39" s="656"/>
      <c r="DI39" s="656"/>
      <c r="DJ39" s="656"/>
      <c r="DK39" s="657"/>
      <c r="DL39" s="632" t="s">
        <v>121</v>
      </c>
      <c r="DM39" s="656"/>
      <c r="DN39" s="656"/>
      <c r="DO39" s="656"/>
      <c r="DP39" s="656"/>
      <c r="DQ39" s="656"/>
      <c r="DR39" s="656"/>
      <c r="DS39" s="656"/>
      <c r="DT39" s="656"/>
      <c r="DU39" s="656"/>
      <c r="DV39" s="657"/>
      <c r="DW39" s="628" t="s">
        <v>121</v>
      </c>
      <c r="DX39" s="653"/>
      <c r="DY39" s="653"/>
      <c r="DZ39" s="653"/>
      <c r="EA39" s="653"/>
      <c r="EB39" s="653"/>
      <c r="EC39" s="654"/>
    </row>
    <row r="40" spans="2:133" ht="11.25" customHeight="1" x14ac:dyDescent="0.15">
      <c r="B40" s="620" t="s">
        <v>330</v>
      </c>
      <c r="C40" s="621"/>
      <c r="D40" s="621"/>
      <c r="E40" s="621"/>
      <c r="F40" s="621"/>
      <c r="G40" s="621"/>
      <c r="H40" s="621"/>
      <c r="I40" s="621"/>
      <c r="J40" s="621"/>
      <c r="K40" s="621"/>
      <c r="L40" s="621"/>
      <c r="M40" s="621"/>
      <c r="N40" s="621"/>
      <c r="O40" s="621"/>
      <c r="P40" s="621"/>
      <c r="Q40" s="622"/>
      <c r="R40" s="623">
        <v>46704</v>
      </c>
      <c r="S40" s="624"/>
      <c r="T40" s="624"/>
      <c r="U40" s="624"/>
      <c r="V40" s="624"/>
      <c r="W40" s="624"/>
      <c r="X40" s="624"/>
      <c r="Y40" s="625"/>
      <c r="Z40" s="626">
        <v>0.1</v>
      </c>
      <c r="AA40" s="626"/>
      <c r="AB40" s="626"/>
      <c r="AC40" s="626"/>
      <c r="AD40" s="627" t="s">
        <v>121</v>
      </c>
      <c r="AE40" s="627"/>
      <c r="AF40" s="627"/>
      <c r="AG40" s="627"/>
      <c r="AH40" s="627"/>
      <c r="AI40" s="627"/>
      <c r="AJ40" s="627"/>
      <c r="AK40" s="627"/>
      <c r="AL40" s="628" t="s">
        <v>121</v>
      </c>
      <c r="AM40" s="629"/>
      <c r="AN40" s="629"/>
      <c r="AO40" s="630"/>
      <c r="AQ40" s="686" t="s">
        <v>331</v>
      </c>
      <c r="AR40" s="687"/>
      <c r="AS40" s="687"/>
      <c r="AT40" s="687"/>
      <c r="AU40" s="687"/>
      <c r="AV40" s="687"/>
      <c r="AW40" s="687"/>
      <c r="AX40" s="687"/>
      <c r="AY40" s="688"/>
      <c r="AZ40" s="623" t="s">
        <v>121</v>
      </c>
      <c r="BA40" s="624"/>
      <c r="BB40" s="624"/>
      <c r="BC40" s="624"/>
      <c r="BD40" s="656"/>
      <c r="BE40" s="656"/>
      <c r="BF40" s="669"/>
      <c r="BG40" s="673" t="s">
        <v>332</v>
      </c>
      <c r="BH40" s="674"/>
      <c r="BI40" s="674"/>
      <c r="BJ40" s="674"/>
      <c r="BK40" s="674"/>
      <c r="BL40" s="211"/>
      <c r="BM40" s="621" t="s">
        <v>333</v>
      </c>
      <c r="BN40" s="621"/>
      <c r="BO40" s="621"/>
      <c r="BP40" s="621"/>
      <c r="BQ40" s="621"/>
      <c r="BR40" s="621"/>
      <c r="BS40" s="621"/>
      <c r="BT40" s="621"/>
      <c r="BU40" s="622"/>
      <c r="BV40" s="623">
        <v>83</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8705</v>
      </c>
      <c r="CS40" s="624"/>
      <c r="CT40" s="624"/>
      <c r="CU40" s="624"/>
      <c r="CV40" s="624"/>
      <c r="CW40" s="624"/>
      <c r="CX40" s="624"/>
      <c r="CY40" s="625"/>
      <c r="CZ40" s="628">
        <v>0</v>
      </c>
      <c r="DA40" s="653"/>
      <c r="DB40" s="653"/>
      <c r="DC40" s="658"/>
      <c r="DD40" s="632">
        <v>8225</v>
      </c>
      <c r="DE40" s="624"/>
      <c r="DF40" s="624"/>
      <c r="DG40" s="624"/>
      <c r="DH40" s="624"/>
      <c r="DI40" s="624"/>
      <c r="DJ40" s="624"/>
      <c r="DK40" s="625"/>
      <c r="DL40" s="632" t="s">
        <v>121</v>
      </c>
      <c r="DM40" s="624"/>
      <c r="DN40" s="624"/>
      <c r="DO40" s="624"/>
      <c r="DP40" s="624"/>
      <c r="DQ40" s="624"/>
      <c r="DR40" s="624"/>
      <c r="DS40" s="624"/>
      <c r="DT40" s="624"/>
      <c r="DU40" s="624"/>
      <c r="DV40" s="625"/>
      <c r="DW40" s="628" t="s">
        <v>121</v>
      </c>
      <c r="DX40" s="653"/>
      <c r="DY40" s="653"/>
      <c r="DZ40" s="653"/>
      <c r="EA40" s="653"/>
      <c r="EB40" s="653"/>
      <c r="EC40" s="654"/>
    </row>
    <row r="41" spans="2:133" ht="11.25" customHeight="1" x14ac:dyDescent="0.15">
      <c r="B41" s="644" t="s">
        <v>335</v>
      </c>
      <c r="C41" s="645"/>
      <c r="D41" s="645"/>
      <c r="E41" s="645"/>
      <c r="F41" s="645"/>
      <c r="G41" s="645"/>
      <c r="H41" s="645"/>
      <c r="I41" s="645"/>
      <c r="J41" s="645"/>
      <c r="K41" s="645"/>
      <c r="L41" s="645"/>
      <c r="M41" s="645"/>
      <c r="N41" s="645"/>
      <c r="O41" s="645"/>
      <c r="P41" s="645"/>
      <c r="Q41" s="646"/>
      <c r="R41" s="695">
        <v>36852387</v>
      </c>
      <c r="S41" s="696"/>
      <c r="T41" s="696"/>
      <c r="U41" s="696"/>
      <c r="V41" s="696"/>
      <c r="W41" s="696"/>
      <c r="X41" s="696"/>
      <c r="Y41" s="700"/>
      <c r="Z41" s="701">
        <v>100</v>
      </c>
      <c r="AA41" s="701"/>
      <c r="AB41" s="701"/>
      <c r="AC41" s="701"/>
      <c r="AD41" s="702">
        <v>14432698</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823844</v>
      </c>
      <c r="BA41" s="624"/>
      <c r="BB41" s="624"/>
      <c r="BC41" s="624"/>
      <c r="BD41" s="656"/>
      <c r="BE41" s="656"/>
      <c r="BF41" s="669"/>
      <c r="BG41" s="673"/>
      <c r="BH41" s="674"/>
      <c r="BI41" s="674"/>
      <c r="BJ41" s="674"/>
      <c r="BK41" s="674"/>
      <c r="BL41" s="211"/>
      <c r="BM41" s="621" t="s">
        <v>337</v>
      </c>
      <c r="BN41" s="621"/>
      <c r="BO41" s="621"/>
      <c r="BP41" s="621"/>
      <c r="BQ41" s="621"/>
      <c r="BR41" s="621"/>
      <c r="BS41" s="621"/>
      <c r="BT41" s="621"/>
      <c r="BU41" s="622"/>
      <c r="BV41" s="623">
        <v>1</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121</v>
      </c>
      <c r="CS41" s="656"/>
      <c r="CT41" s="656"/>
      <c r="CU41" s="656"/>
      <c r="CV41" s="656"/>
      <c r="CW41" s="656"/>
      <c r="CX41" s="656"/>
      <c r="CY41" s="657"/>
      <c r="CZ41" s="628" t="s">
        <v>121</v>
      </c>
      <c r="DA41" s="653"/>
      <c r="DB41" s="653"/>
      <c r="DC41" s="658"/>
      <c r="DD41" s="632" t="s">
        <v>121</v>
      </c>
      <c r="DE41" s="656"/>
      <c r="DF41" s="656"/>
      <c r="DG41" s="656"/>
      <c r="DH41" s="656"/>
      <c r="DI41" s="656"/>
      <c r="DJ41" s="656"/>
      <c r="DK41" s="657"/>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339</v>
      </c>
      <c r="AR42" s="693"/>
      <c r="AS42" s="693"/>
      <c r="AT42" s="693"/>
      <c r="AU42" s="693"/>
      <c r="AV42" s="693"/>
      <c r="AW42" s="693"/>
      <c r="AX42" s="693"/>
      <c r="AY42" s="694"/>
      <c r="AZ42" s="695">
        <v>1741808</v>
      </c>
      <c r="BA42" s="696"/>
      <c r="BB42" s="696"/>
      <c r="BC42" s="696"/>
      <c r="BD42" s="682"/>
      <c r="BE42" s="682"/>
      <c r="BF42" s="684"/>
      <c r="BG42" s="675"/>
      <c r="BH42" s="676"/>
      <c r="BI42" s="676"/>
      <c r="BJ42" s="676"/>
      <c r="BK42" s="676"/>
      <c r="BL42" s="212"/>
      <c r="BM42" s="645" t="s">
        <v>340</v>
      </c>
      <c r="BN42" s="645"/>
      <c r="BO42" s="645"/>
      <c r="BP42" s="645"/>
      <c r="BQ42" s="645"/>
      <c r="BR42" s="645"/>
      <c r="BS42" s="645"/>
      <c r="BT42" s="645"/>
      <c r="BU42" s="646"/>
      <c r="BV42" s="695">
        <v>383</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4344657</v>
      </c>
      <c r="CS42" s="656"/>
      <c r="CT42" s="656"/>
      <c r="CU42" s="656"/>
      <c r="CV42" s="656"/>
      <c r="CW42" s="656"/>
      <c r="CX42" s="656"/>
      <c r="CY42" s="657"/>
      <c r="CZ42" s="628">
        <v>12.1</v>
      </c>
      <c r="DA42" s="653"/>
      <c r="DB42" s="653"/>
      <c r="DC42" s="658"/>
      <c r="DD42" s="632">
        <v>209211</v>
      </c>
      <c r="DE42" s="656"/>
      <c r="DF42" s="656"/>
      <c r="DG42" s="656"/>
      <c r="DH42" s="656"/>
      <c r="DI42" s="656"/>
      <c r="DJ42" s="656"/>
      <c r="DK42" s="657"/>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02" t="s">
        <v>342</v>
      </c>
      <c r="CD43" s="620" t="s">
        <v>343</v>
      </c>
      <c r="CE43" s="621"/>
      <c r="CF43" s="621"/>
      <c r="CG43" s="621"/>
      <c r="CH43" s="621"/>
      <c r="CI43" s="621"/>
      <c r="CJ43" s="621"/>
      <c r="CK43" s="621"/>
      <c r="CL43" s="621"/>
      <c r="CM43" s="621"/>
      <c r="CN43" s="621"/>
      <c r="CO43" s="621"/>
      <c r="CP43" s="621"/>
      <c r="CQ43" s="622"/>
      <c r="CR43" s="623">
        <v>6182</v>
      </c>
      <c r="CS43" s="656"/>
      <c r="CT43" s="656"/>
      <c r="CU43" s="656"/>
      <c r="CV43" s="656"/>
      <c r="CW43" s="656"/>
      <c r="CX43" s="656"/>
      <c r="CY43" s="657"/>
      <c r="CZ43" s="628">
        <v>0</v>
      </c>
      <c r="DA43" s="653"/>
      <c r="DB43" s="653"/>
      <c r="DC43" s="658"/>
      <c r="DD43" s="632">
        <v>6182</v>
      </c>
      <c r="DE43" s="656"/>
      <c r="DF43" s="656"/>
      <c r="DG43" s="656"/>
      <c r="DH43" s="656"/>
      <c r="DI43" s="656"/>
      <c r="DJ43" s="656"/>
      <c r="DK43" s="657"/>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4344657</v>
      </c>
      <c r="CS44" s="624"/>
      <c r="CT44" s="624"/>
      <c r="CU44" s="624"/>
      <c r="CV44" s="624"/>
      <c r="CW44" s="624"/>
      <c r="CX44" s="624"/>
      <c r="CY44" s="625"/>
      <c r="CZ44" s="628">
        <v>12.1</v>
      </c>
      <c r="DA44" s="629"/>
      <c r="DB44" s="629"/>
      <c r="DC44" s="635"/>
      <c r="DD44" s="632">
        <v>209211</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2893227</v>
      </c>
      <c r="CS45" s="656"/>
      <c r="CT45" s="656"/>
      <c r="CU45" s="656"/>
      <c r="CV45" s="656"/>
      <c r="CW45" s="656"/>
      <c r="CX45" s="656"/>
      <c r="CY45" s="657"/>
      <c r="CZ45" s="628">
        <v>8.1</v>
      </c>
      <c r="DA45" s="653"/>
      <c r="DB45" s="653"/>
      <c r="DC45" s="658"/>
      <c r="DD45" s="632">
        <v>38966</v>
      </c>
      <c r="DE45" s="656"/>
      <c r="DF45" s="656"/>
      <c r="DG45" s="656"/>
      <c r="DH45" s="656"/>
      <c r="DI45" s="656"/>
      <c r="DJ45" s="656"/>
      <c r="DK45" s="657"/>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13"/>
      <c r="CD46" s="663"/>
      <c r="CE46" s="664"/>
      <c r="CF46" s="620" t="s">
        <v>348</v>
      </c>
      <c r="CG46" s="621"/>
      <c r="CH46" s="621"/>
      <c r="CI46" s="621"/>
      <c r="CJ46" s="621"/>
      <c r="CK46" s="621"/>
      <c r="CL46" s="621"/>
      <c r="CM46" s="621"/>
      <c r="CN46" s="621"/>
      <c r="CO46" s="621"/>
      <c r="CP46" s="621"/>
      <c r="CQ46" s="622"/>
      <c r="CR46" s="623">
        <v>1380590</v>
      </c>
      <c r="CS46" s="624"/>
      <c r="CT46" s="624"/>
      <c r="CU46" s="624"/>
      <c r="CV46" s="624"/>
      <c r="CW46" s="624"/>
      <c r="CX46" s="624"/>
      <c r="CY46" s="625"/>
      <c r="CZ46" s="628">
        <v>3.9</v>
      </c>
      <c r="DA46" s="629"/>
      <c r="DB46" s="629"/>
      <c r="DC46" s="635"/>
      <c r="DD46" s="632">
        <v>129628</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13"/>
      <c r="CD47" s="663"/>
      <c r="CE47" s="664"/>
      <c r="CF47" s="620" t="s">
        <v>349</v>
      </c>
      <c r="CG47" s="621"/>
      <c r="CH47" s="621"/>
      <c r="CI47" s="621"/>
      <c r="CJ47" s="621"/>
      <c r="CK47" s="621"/>
      <c r="CL47" s="621"/>
      <c r="CM47" s="621"/>
      <c r="CN47" s="621"/>
      <c r="CO47" s="621"/>
      <c r="CP47" s="621"/>
      <c r="CQ47" s="622"/>
      <c r="CR47" s="623" t="s">
        <v>121</v>
      </c>
      <c r="CS47" s="656"/>
      <c r="CT47" s="656"/>
      <c r="CU47" s="656"/>
      <c r="CV47" s="656"/>
      <c r="CW47" s="656"/>
      <c r="CX47" s="656"/>
      <c r="CY47" s="657"/>
      <c r="CZ47" s="628" t="s">
        <v>121</v>
      </c>
      <c r="DA47" s="653"/>
      <c r="DB47" s="653"/>
      <c r="DC47" s="658"/>
      <c r="DD47" s="632" t="s">
        <v>121</v>
      </c>
      <c r="DE47" s="656"/>
      <c r="DF47" s="656"/>
      <c r="DG47" s="656"/>
      <c r="DH47" s="656"/>
      <c r="DI47" s="656"/>
      <c r="DJ47" s="656"/>
      <c r="DK47" s="657"/>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13"/>
      <c r="CD48" s="665"/>
      <c r="CE48" s="666"/>
      <c r="CF48" s="620" t="s">
        <v>350</v>
      </c>
      <c r="CG48" s="621"/>
      <c r="CH48" s="621"/>
      <c r="CI48" s="621"/>
      <c r="CJ48" s="621"/>
      <c r="CK48" s="621"/>
      <c r="CL48" s="621"/>
      <c r="CM48" s="621"/>
      <c r="CN48" s="621"/>
      <c r="CO48" s="621"/>
      <c r="CP48" s="621"/>
      <c r="CQ48" s="622"/>
      <c r="CR48" s="623" t="s">
        <v>121</v>
      </c>
      <c r="CS48" s="624"/>
      <c r="CT48" s="624"/>
      <c r="CU48" s="624"/>
      <c r="CV48" s="624"/>
      <c r="CW48" s="624"/>
      <c r="CX48" s="624"/>
      <c r="CY48" s="625"/>
      <c r="CZ48" s="628" t="s">
        <v>121</v>
      </c>
      <c r="DA48" s="629"/>
      <c r="DB48" s="629"/>
      <c r="DC48" s="635"/>
      <c r="DD48" s="632" t="s">
        <v>121</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13"/>
      <c r="CD49" s="644" t="s">
        <v>351</v>
      </c>
      <c r="CE49" s="645"/>
      <c r="CF49" s="645"/>
      <c r="CG49" s="645"/>
      <c r="CH49" s="645"/>
      <c r="CI49" s="645"/>
      <c r="CJ49" s="645"/>
      <c r="CK49" s="645"/>
      <c r="CL49" s="645"/>
      <c r="CM49" s="645"/>
      <c r="CN49" s="645"/>
      <c r="CO49" s="645"/>
      <c r="CP49" s="645"/>
      <c r="CQ49" s="646"/>
      <c r="CR49" s="695">
        <v>35805845</v>
      </c>
      <c r="CS49" s="682"/>
      <c r="CT49" s="682"/>
      <c r="CU49" s="682"/>
      <c r="CV49" s="682"/>
      <c r="CW49" s="682"/>
      <c r="CX49" s="682"/>
      <c r="CY49" s="711"/>
      <c r="CZ49" s="703">
        <v>100</v>
      </c>
      <c r="DA49" s="712"/>
      <c r="DB49" s="712"/>
      <c r="DC49" s="713"/>
      <c r="DD49" s="714">
        <v>18036827</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SF57mh43zjcrdeLDBb9H/UbrST8m+GZN+2i/pYtDSiGUHOGx6sWuj3IedA3rzi7TZQ4rx9VjSrdOLZMvyJX/Dg==" saltValue="o2v3nS2Xpe3iuKpNtsGE0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opLeftCell="A16" zoomScale="70" zoomScaleNormal="25" zoomScaleSheetLayoutView="70" workbookViewId="0">
      <selection activeCell="V81" sqref="V81:Z81"/>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15">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15">
      <c r="A7" s="224">
        <v>1</v>
      </c>
      <c r="B7" s="749" t="s">
        <v>374</v>
      </c>
      <c r="C7" s="750"/>
      <c r="D7" s="750"/>
      <c r="E7" s="750"/>
      <c r="F7" s="750"/>
      <c r="G7" s="750"/>
      <c r="H7" s="750"/>
      <c r="I7" s="750"/>
      <c r="J7" s="750"/>
      <c r="K7" s="750"/>
      <c r="L7" s="750"/>
      <c r="M7" s="750"/>
      <c r="N7" s="750"/>
      <c r="O7" s="750"/>
      <c r="P7" s="751"/>
      <c r="Q7" s="752">
        <v>36836</v>
      </c>
      <c r="R7" s="753"/>
      <c r="S7" s="753"/>
      <c r="T7" s="753"/>
      <c r="U7" s="753"/>
      <c r="V7" s="753">
        <v>35866</v>
      </c>
      <c r="W7" s="753"/>
      <c r="X7" s="753"/>
      <c r="Y7" s="753"/>
      <c r="Z7" s="753"/>
      <c r="AA7" s="753">
        <v>971</v>
      </c>
      <c r="AB7" s="753"/>
      <c r="AC7" s="753"/>
      <c r="AD7" s="753"/>
      <c r="AE7" s="754"/>
      <c r="AF7" s="755">
        <v>694</v>
      </c>
      <c r="AG7" s="756"/>
      <c r="AH7" s="756"/>
      <c r="AI7" s="756"/>
      <c r="AJ7" s="757"/>
      <c r="AK7" s="758">
        <v>2288</v>
      </c>
      <c r="AL7" s="759"/>
      <c r="AM7" s="759"/>
      <c r="AN7" s="759"/>
      <c r="AO7" s="759"/>
      <c r="AP7" s="759">
        <v>17846</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t="s">
        <v>564</v>
      </c>
      <c r="BT7" s="747"/>
      <c r="BU7" s="747"/>
      <c r="BV7" s="747"/>
      <c r="BW7" s="747"/>
      <c r="BX7" s="747"/>
      <c r="BY7" s="747"/>
      <c r="BZ7" s="747"/>
      <c r="CA7" s="747"/>
      <c r="CB7" s="747"/>
      <c r="CC7" s="747"/>
      <c r="CD7" s="747"/>
      <c r="CE7" s="747"/>
      <c r="CF7" s="747"/>
      <c r="CG7" s="762"/>
      <c r="CH7" s="743">
        <v>-39</v>
      </c>
      <c r="CI7" s="744"/>
      <c r="CJ7" s="744"/>
      <c r="CK7" s="744"/>
      <c r="CL7" s="745"/>
      <c r="CM7" s="743">
        <v>3677</v>
      </c>
      <c r="CN7" s="744"/>
      <c r="CO7" s="744"/>
      <c r="CP7" s="744"/>
      <c r="CQ7" s="745"/>
      <c r="CR7" s="743">
        <v>10</v>
      </c>
      <c r="CS7" s="744"/>
      <c r="CT7" s="744"/>
      <c r="CU7" s="744"/>
      <c r="CV7" s="745"/>
      <c r="CW7" s="743" t="s">
        <v>555</v>
      </c>
      <c r="CX7" s="744"/>
      <c r="CY7" s="744"/>
      <c r="CZ7" s="744"/>
      <c r="DA7" s="745"/>
      <c r="DB7" s="743" t="s">
        <v>555</v>
      </c>
      <c r="DC7" s="744"/>
      <c r="DD7" s="744"/>
      <c r="DE7" s="744"/>
      <c r="DF7" s="745"/>
      <c r="DG7" s="743" t="s">
        <v>555</v>
      </c>
      <c r="DH7" s="744"/>
      <c r="DI7" s="744"/>
      <c r="DJ7" s="744"/>
      <c r="DK7" s="745"/>
      <c r="DL7" s="743" t="s">
        <v>555</v>
      </c>
      <c r="DM7" s="744"/>
      <c r="DN7" s="744"/>
      <c r="DO7" s="744"/>
      <c r="DP7" s="745"/>
      <c r="DQ7" s="743" t="s">
        <v>555</v>
      </c>
      <c r="DR7" s="744"/>
      <c r="DS7" s="744"/>
      <c r="DT7" s="744"/>
      <c r="DU7" s="745"/>
      <c r="DV7" s="746"/>
      <c r="DW7" s="747"/>
      <c r="DX7" s="747"/>
      <c r="DY7" s="747"/>
      <c r="DZ7" s="748"/>
      <c r="EA7" s="222"/>
    </row>
    <row r="8" spans="1:131" s="223" customFormat="1" ht="26.25" customHeight="1" x14ac:dyDescent="0.15">
      <c r="A8" s="226">
        <v>2</v>
      </c>
      <c r="B8" s="780" t="s">
        <v>375</v>
      </c>
      <c r="C8" s="781"/>
      <c r="D8" s="781"/>
      <c r="E8" s="781"/>
      <c r="F8" s="781"/>
      <c r="G8" s="781"/>
      <c r="H8" s="781"/>
      <c r="I8" s="781"/>
      <c r="J8" s="781"/>
      <c r="K8" s="781"/>
      <c r="L8" s="781"/>
      <c r="M8" s="781"/>
      <c r="N8" s="781"/>
      <c r="O8" s="781"/>
      <c r="P8" s="782"/>
      <c r="Q8" s="783">
        <v>16</v>
      </c>
      <c r="R8" s="784"/>
      <c r="S8" s="784"/>
      <c r="T8" s="784"/>
      <c r="U8" s="784"/>
      <c r="V8" s="784">
        <v>10</v>
      </c>
      <c r="W8" s="784"/>
      <c r="X8" s="784"/>
      <c r="Y8" s="784"/>
      <c r="Z8" s="784"/>
      <c r="AA8" s="784">
        <v>6</v>
      </c>
      <c r="AB8" s="784"/>
      <c r="AC8" s="784"/>
      <c r="AD8" s="784"/>
      <c r="AE8" s="785"/>
      <c r="AF8" s="786">
        <v>6</v>
      </c>
      <c r="AG8" s="787"/>
      <c r="AH8" s="787"/>
      <c r="AI8" s="787"/>
      <c r="AJ8" s="788"/>
      <c r="AK8" s="769" t="s">
        <v>555</v>
      </c>
      <c r="AL8" s="770"/>
      <c r="AM8" s="770"/>
      <c r="AN8" s="770"/>
      <c r="AO8" s="770"/>
      <c r="AP8" s="770" t="s">
        <v>555</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15">
      <c r="A9" s="226">
        <v>3</v>
      </c>
      <c r="B9" s="780" t="s">
        <v>376</v>
      </c>
      <c r="C9" s="781"/>
      <c r="D9" s="781"/>
      <c r="E9" s="781"/>
      <c r="F9" s="781"/>
      <c r="G9" s="781"/>
      <c r="H9" s="781"/>
      <c r="I9" s="781"/>
      <c r="J9" s="781"/>
      <c r="K9" s="781"/>
      <c r="L9" s="781"/>
      <c r="M9" s="781"/>
      <c r="N9" s="781"/>
      <c r="O9" s="781"/>
      <c r="P9" s="782"/>
      <c r="Q9" s="783">
        <v>13</v>
      </c>
      <c r="R9" s="784"/>
      <c r="S9" s="784"/>
      <c r="T9" s="784"/>
      <c r="U9" s="784"/>
      <c r="V9" s="784">
        <v>2</v>
      </c>
      <c r="W9" s="784"/>
      <c r="X9" s="784"/>
      <c r="Y9" s="784"/>
      <c r="Z9" s="784"/>
      <c r="AA9" s="784">
        <v>11</v>
      </c>
      <c r="AB9" s="784"/>
      <c r="AC9" s="784"/>
      <c r="AD9" s="784"/>
      <c r="AE9" s="785"/>
      <c r="AF9" s="786">
        <v>1</v>
      </c>
      <c r="AG9" s="787"/>
      <c r="AH9" s="787"/>
      <c r="AI9" s="787"/>
      <c r="AJ9" s="788"/>
      <c r="AK9" s="769">
        <v>13</v>
      </c>
      <c r="AL9" s="770"/>
      <c r="AM9" s="770"/>
      <c r="AN9" s="770"/>
      <c r="AO9" s="770"/>
      <c r="AP9" s="770" t="s">
        <v>555</v>
      </c>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15">
      <c r="A10" s="226">
        <v>4</v>
      </c>
      <c r="B10" s="780" t="s">
        <v>377</v>
      </c>
      <c r="C10" s="781"/>
      <c r="D10" s="781"/>
      <c r="E10" s="781"/>
      <c r="F10" s="781"/>
      <c r="G10" s="781"/>
      <c r="H10" s="781"/>
      <c r="I10" s="781"/>
      <c r="J10" s="781"/>
      <c r="K10" s="781"/>
      <c r="L10" s="781"/>
      <c r="M10" s="781"/>
      <c r="N10" s="781"/>
      <c r="O10" s="781"/>
      <c r="P10" s="782"/>
      <c r="Q10" s="783">
        <v>257</v>
      </c>
      <c r="R10" s="784"/>
      <c r="S10" s="784"/>
      <c r="T10" s="784"/>
      <c r="U10" s="784"/>
      <c r="V10" s="784">
        <v>200</v>
      </c>
      <c r="W10" s="784"/>
      <c r="X10" s="784"/>
      <c r="Y10" s="784"/>
      <c r="Z10" s="784"/>
      <c r="AA10" s="784">
        <v>57</v>
      </c>
      <c r="AB10" s="784"/>
      <c r="AC10" s="784"/>
      <c r="AD10" s="784"/>
      <c r="AE10" s="785"/>
      <c r="AF10" s="786">
        <v>0</v>
      </c>
      <c r="AG10" s="787"/>
      <c r="AH10" s="787"/>
      <c r="AI10" s="787"/>
      <c r="AJ10" s="788"/>
      <c r="AK10" s="769">
        <v>257</v>
      </c>
      <c r="AL10" s="770"/>
      <c r="AM10" s="770"/>
      <c r="AN10" s="770"/>
      <c r="AO10" s="770"/>
      <c r="AP10" s="770" t="s">
        <v>555</v>
      </c>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15">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15">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15">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15">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15">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15">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15">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15">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15">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15">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15">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378</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
      <c r="A23" s="228" t="s">
        <v>379</v>
      </c>
      <c r="B23" s="789" t="s">
        <v>380</v>
      </c>
      <c r="C23" s="790"/>
      <c r="D23" s="790"/>
      <c r="E23" s="790"/>
      <c r="F23" s="790"/>
      <c r="G23" s="790"/>
      <c r="H23" s="790"/>
      <c r="I23" s="790"/>
      <c r="J23" s="790"/>
      <c r="K23" s="790"/>
      <c r="L23" s="790"/>
      <c r="M23" s="790"/>
      <c r="N23" s="790"/>
      <c r="O23" s="790"/>
      <c r="P23" s="791"/>
      <c r="Q23" s="792">
        <v>36852</v>
      </c>
      <c r="R23" s="793"/>
      <c r="S23" s="793"/>
      <c r="T23" s="793"/>
      <c r="U23" s="793"/>
      <c r="V23" s="793">
        <v>35808</v>
      </c>
      <c r="W23" s="793"/>
      <c r="X23" s="793"/>
      <c r="Y23" s="793"/>
      <c r="Z23" s="793"/>
      <c r="AA23" s="793">
        <v>1045</v>
      </c>
      <c r="AB23" s="793"/>
      <c r="AC23" s="793"/>
      <c r="AD23" s="793"/>
      <c r="AE23" s="794"/>
      <c r="AF23" s="795">
        <v>700</v>
      </c>
      <c r="AG23" s="793"/>
      <c r="AH23" s="793"/>
      <c r="AI23" s="793"/>
      <c r="AJ23" s="796"/>
      <c r="AK23" s="797"/>
      <c r="AL23" s="798"/>
      <c r="AM23" s="798"/>
      <c r="AN23" s="798"/>
      <c r="AO23" s="798"/>
      <c r="AP23" s="793"/>
      <c r="AQ23" s="793"/>
      <c r="AR23" s="793"/>
      <c r="AS23" s="793"/>
      <c r="AT23" s="793"/>
      <c r="AU23" s="809"/>
      <c r="AV23" s="809"/>
      <c r="AW23" s="809"/>
      <c r="AX23" s="809"/>
      <c r="AY23" s="810"/>
      <c r="AZ23" s="811" t="s">
        <v>121</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15">
      <c r="A24" s="808" t="s">
        <v>381</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
      <c r="A25" s="725" t="s">
        <v>382</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15">
      <c r="A26" s="727" t="s">
        <v>357</v>
      </c>
      <c r="B26" s="728"/>
      <c r="C26" s="728"/>
      <c r="D26" s="728"/>
      <c r="E26" s="728"/>
      <c r="F26" s="728"/>
      <c r="G26" s="728"/>
      <c r="H26" s="728"/>
      <c r="I26" s="728"/>
      <c r="J26" s="728"/>
      <c r="K26" s="728"/>
      <c r="L26" s="728"/>
      <c r="M26" s="728"/>
      <c r="N26" s="728"/>
      <c r="O26" s="728"/>
      <c r="P26" s="729"/>
      <c r="Q26" s="733" t="s">
        <v>383</v>
      </c>
      <c r="R26" s="734"/>
      <c r="S26" s="734"/>
      <c r="T26" s="734"/>
      <c r="U26" s="735"/>
      <c r="V26" s="733" t="s">
        <v>384</v>
      </c>
      <c r="W26" s="734"/>
      <c r="X26" s="734"/>
      <c r="Y26" s="734"/>
      <c r="Z26" s="735"/>
      <c r="AA26" s="733" t="s">
        <v>385</v>
      </c>
      <c r="AB26" s="734"/>
      <c r="AC26" s="734"/>
      <c r="AD26" s="734"/>
      <c r="AE26" s="734"/>
      <c r="AF26" s="814" t="s">
        <v>386</v>
      </c>
      <c r="AG26" s="815"/>
      <c r="AH26" s="815"/>
      <c r="AI26" s="815"/>
      <c r="AJ26" s="816"/>
      <c r="AK26" s="734" t="s">
        <v>387</v>
      </c>
      <c r="AL26" s="734"/>
      <c r="AM26" s="734"/>
      <c r="AN26" s="734"/>
      <c r="AO26" s="735"/>
      <c r="AP26" s="733" t="s">
        <v>388</v>
      </c>
      <c r="AQ26" s="734"/>
      <c r="AR26" s="734"/>
      <c r="AS26" s="734"/>
      <c r="AT26" s="735"/>
      <c r="AU26" s="733" t="s">
        <v>389</v>
      </c>
      <c r="AV26" s="734"/>
      <c r="AW26" s="734"/>
      <c r="AX26" s="734"/>
      <c r="AY26" s="735"/>
      <c r="AZ26" s="733" t="s">
        <v>390</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15">
      <c r="A28" s="230">
        <v>1</v>
      </c>
      <c r="B28" s="749" t="s">
        <v>391</v>
      </c>
      <c r="C28" s="750"/>
      <c r="D28" s="750"/>
      <c r="E28" s="750"/>
      <c r="F28" s="750"/>
      <c r="G28" s="750"/>
      <c r="H28" s="750"/>
      <c r="I28" s="750"/>
      <c r="J28" s="750"/>
      <c r="K28" s="750"/>
      <c r="L28" s="750"/>
      <c r="M28" s="750"/>
      <c r="N28" s="750"/>
      <c r="O28" s="750"/>
      <c r="P28" s="751"/>
      <c r="Q28" s="822">
        <v>7870</v>
      </c>
      <c r="R28" s="823"/>
      <c r="S28" s="823"/>
      <c r="T28" s="823"/>
      <c r="U28" s="823"/>
      <c r="V28" s="823">
        <v>7720</v>
      </c>
      <c r="W28" s="823"/>
      <c r="X28" s="823"/>
      <c r="Y28" s="823"/>
      <c r="Z28" s="823"/>
      <c r="AA28" s="823">
        <v>150</v>
      </c>
      <c r="AB28" s="823"/>
      <c r="AC28" s="823"/>
      <c r="AD28" s="823"/>
      <c r="AE28" s="824"/>
      <c r="AF28" s="825">
        <v>150</v>
      </c>
      <c r="AG28" s="823"/>
      <c r="AH28" s="823"/>
      <c r="AI28" s="823"/>
      <c r="AJ28" s="826"/>
      <c r="AK28" s="827">
        <v>890</v>
      </c>
      <c r="AL28" s="828"/>
      <c r="AM28" s="828"/>
      <c r="AN28" s="828"/>
      <c r="AO28" s="828"/>
      <c r="AP28" s="828" t="s">
        <v>555</v>
      </c>
      <c r="AQ28" s="828"/>
      <c r="AR28" s="828"/>
      <c r="AS28" s="828"/>
      <c r="AT28" s="828"/>
      <c r="AU28" s="828" t="s">
        <v>555</v>
      </c>
      <c r="AV28" s="828"/>
      <c r="AW28" s="828"/>
      <c r="AX28" s="828"/>
      <c r="AY28" s="828"/>
      <c r="AZ28" s="829" t="s">
        <v>555</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15">
      <c r="A29" s="230">
        <v>2</v>
      </c>
      <c r="B29" s="780" t="s">
        <v>392</v>
      </c>
      <c r="C29" s="781"/>
      <c r="D29" s="781"/>
      <c r="E29" s="781"/>
      <c r="F29" s="781"/>
      <c r="G29" s="781"/>
      <c r="H29" s="781"/>
      <c r="I29" s="781"/>
      <c r="J29" s="781"/>
      <c r="K29" s="781"/>
      <c r="L29" s="781"/>
      <c r="M29" s="781"/>
      <c r="N29" s="781"/>
      <c r="O29" s="781"/>
      <c r="P29" s="782"/>
      <c r="Q29" s="783">
        <v>5196</v>
      </c>
      <c r="R29" s="784"/>
      <c r="S29" s="784"/>
      <c r="T29" s="784"/>
      <c r="U29" s="784"/>
      <c r="V29" s="784">
        <v>5010</v>
      </c>
      <c r="W29" s="784"/>
      <c r="X29" s="784"/>
      <c r="Y29" s="784"/>
      <c r="Z29" s="784"/>
      <c r="AA29" s="784">
        <v>186</v>
      </c>
      <c r="AB29" s="784"/>
      <c r="AC29" s="784"/>
      <c r="AD29" s="784"/>
      <c r="AE29" s="785"/>
      <c r="AF29" s="786">
        <v>186</v>
      </c>
      <c r="AG29" s="787"/>
      <c r="AH29" s="787"/>
      <c r="AI29" s="787"/>
      <c r="AJ29" s="788"/>
      <c r="AK29" s="834">
        <v>883</v>
      </c>
      <c r="AL29" s="830"/>
      <c r="AM29" s="830"/>
      <c r="AN29" s="830"/>
      <c r="AO29" s="830"/>
      <c r="AP29" s="830" t="s">
        <v>555</v>
      </c>
      <c r="AQ29" s="830"/>
      <c r="AR29" s="830"/>
      <c r="AS29" s="830"/>
      <c r="AT29" s="830"/>
      <c r="AU29" s="830" t="s">
        <v>555</v>
      </c>
      <c r="AV29" s="830"/>
      <c r="AW29" s="830"/>
      <c r="AX29" s="830"/>
      <c r="AY29" s="830"/>
      <c r="AZ29" s="831" t="s">
        <v>555</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15">
      <c r="A30" s="230">
        <v>3</v>
      </c>
      <c r="B30" s="780" t="s">
        <v>393</v>
      </c>
      <c r="C30" s="781"/>
      <c r="D30" s="781"/>
      <c r="E30" s="781"/>
      <c r="F30" s="781"/>
      <c r="G30" s="781"/>
      <c r="H30" s="781"/>
      <c r="I30" s="781"/>
      <c r="J30" s="781"/>
      <c r="K30" s="781"/>
      <c r="L30" s="781"/>
      <c r="M30" s="781"/>
      <c r="N30" s="781"/>
      <c r="O30" s="781"/>
      <c r="P30" s="782"/>
      <c r="Q30" s="783">
        <v>632</v>
      </c>
      <c r="R30" s="784"/>
      <c r="S30" s="784"/>
      <c r="T30" s="784"/>
      <c r="U30" s="784"/>
      <c r="V30" s="784">
        <v>625</v>
      </c>
      <c r="W30" s="784"/>
      <c r="X30" s="784"/>
      <c r="Y30" s="784"/>
      <c r="Z30" s="784"/>
      <c r="AA30" s="784">
        <v>6</v>
      </c>
      <c r="AB30" s="784"/>
      <c r="AC30" s="784"/>
      <c r="AD30" s="784"/>
      <c r="AE30" s="785"/>
      <c r="AF30" s="786">
        <v>0</v>
      </c>
      <c r="AG30" s="787"/>
      <c r="AH30" s="787"/>
      <c r="AI30" s="787"/>
      <c r="AJ30" s="788"/>
      <c r="AK30" s="834">
        <v>170</v>
      </c>
      <c r="AL30" s="830"/>
      <c r="AM30" s="830"/>
      <c r="AN30" s="830"/>
      <c r="AO30" s="830"/>
      <c r="AP30" s="830" t="s">
        <v>555</v>
      </c>
      <c r="AQ30" s="830"/>
      <c r="AR30" s="830"/>
      <c r="AS30" s="830"/>
      <c r="AT30" s="830"/>
      <c r="AU30" s="830" t="s">
        <v>555</v>
      </c>
      <c r="AV30" s="830"/>
      <c r="AW30" s="830"/>
      <c r="AX30" s="830"/>
      <c r="AY30" s="830"/>
      <c r="AZ30" s="831" t="s">
        <v>555</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15">
      <c r="A31" s="230">
        <v>4</v>
      </c>
      <c r="B31" s="780" t="s">
        <v>394</v>
      </c>
      <c r="C31" s="781"/>
      <c r="D31" s="781"/>
      <c r="E31" s="781"/>
      <c r="F31" s="781"/>
      <c r="G31" s="781"/>
      <c r="H31" s="781"/>
      <c r="I31" s="781"/>
      <c r="J31" s="781"/>
      <c r="K31" s="781"/>
      <c r="L31" s="781"/>
      <c r="M31" s="781"/>
      <c r="N31" s="781"/>
      <c r="O31" s="781"/>
      <c r="P31" s="782"/>
      <c r="Q31" s="783">
        <v>1501</v>
      </c>
      <c r="R31" s="784"/>
      <c r="S31" s="784"/>
      <c r="T31" s="784"/>
      <c r="U31" s="784"/>
      <c r="V31" s="784">
        <v>1345</v>
      </c>
      <c r="W31" s="784"/>
      <c r="X31" s="784"/>
      <c r="Y31" s="784"/>
      <c r="Z31" s="784"/>
      <c r="AA31" s="784">
        <v>157</v>
      </c>
      <c r="AB31" s="784"/>
      <c r="AC31" s="784"/>
      <c r="AD31" s="784"/>
      <c r="AE31" s="785"/>
      <c r="AF31" s="786">
        <v>2272</v>
      </c>
      <c r="AG31" s="787"/>
      <c r="AH31" s="787"/>
      <c r="AI31" s="787"/>
      <c r="AJ31" s="788"/>
      <c r="AK31" s="834" t="s">
        <v>555</v>
      </c>
      <c r="AL31" s="830"/>
      <c r="AM31" s="830"/>
      <c r="AN31" s="830"/>
      <c r="AO31" s="830"/>
      <c r="AP31" s="830">
        <v>49</v>
      </c>
      <c r="AQ31" s="830"/>
      <c r="AR31" s="830"/>
      <c r="AS31" s="830"/>
      <c r="AT31" s="830"/>
      <c r="AU31" s="830" t="s">
        <v>555</v>
      </c>
      <c r="AV31" s="830"/>
      <c r="AW31" s="830"/>
      <c r="AX31" s="830"/>
      <c r="AY31" s="830"/>
      <c r="AZ31" s="831" t="s">
        <v>555</v>
      </c>
      <c r="BA31" s="831"/>
      <c r="BB31" s="831"/>
      <c r="BC31" s="831"/>
      <c r="BD31" s="831"/>
      <c r="BE31" s="832" t="s">
        <v>395</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15">
      <c r="A32" s="230">
        <v>5</v>
      </c>
      <c r="B32" s="780" t="s">
        <v>396</v>
      </c>
      <c r="C32" s="781"/>
      <c r="D32" s="781"/>
      <c r="E32" s="781"/>
      <c r="F32" s="781"/>
      <c r="G32" s="781"/>
      <c r="H32" s="781"/>
      <c r="I32" s="781"/>
      <c r="J32" s="781"/>
      <c r="K32" s="781"/>
      <c r="L32" s="781"/>
      <c r="M32" s="781"/>
      <c r="N32" s="781"/>
      <c r="O32" s="781"/>
      <c r="P32" s="782"/>
      <c r="Q32" s="783">
        <v>1114</v>
      </c>
      <c r="R32" s="784"/>
      <c r="S32" s="784"/>
      <c r="T32" s="784"/>
      <c r="U32" s="784"/>
      <c r="V32" s="784">
        <v>1039</v>
      </c>
      <c r="W32" s="784"/>
      <c r="X32" s="784"/>
      <c r="Y32" s="784"/>
      <c r="Z32" s="784"/>
      <c r="AA32" s="784">
        <v>75</v>
      </c>
      <c r="AB32" s="784"/>
      <c r="AC32" s="784"/>
      <c r="AD32" s="784"/>
      <c r="AE32" s="785"/>
      <c r="AF32" s="786">
        <v>177</v>
      </c>
      <c r="AG32" s="787"/>
      <c r="AH32" s="787"/>
      <c r="AI32" s="787"/>
      <c r="AJ32" s="788"/>
      <c r="AK32" s="834">
        <v>203</v>
      </c>
      <c r="AL32" s="830"/>
      <c r="AM32" s="830"/>
      <c r="AN32" s="830"/>
      <c r="AO32" s="830"/>
      <c r="AP32" s="830">
        <v>3852</v>
      </c>
      <c r="AQ32" s="830"/>
      <c r="AR32" s="830"/>
      <c r="AS32" s="830"/>
      <c r="AT32" s="830"/>
      <c r="AU32" s="830">
        <v>2331</v>
      </c>
      <c r="AV32" s="830"/>
      <c r="AW32" s="830"/>
      <c r="AX32" s="830"/>
      <c r="AY32" s="830"/>
      <c r="AZ32" s="831" t="s">
        <v>555</v>
      </c>
      <c r="BA32" s="831"/>
      <c r="BB32" s="831"/>
      <c r="BC32" s="831"/>
      <c r="BD32" s="831"/>
      <c r="BE32" s="832" t="s">
        <v>395</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15">
      <c r="A33" s="230">
        <v>6</v>
      </c>
      <c r="B33" s="780" t="s">
        <v>397</v>
      </c>
      <c r="C33" s="781"/>
      <c r="D33" s="781"/>
      <c r="E33" s="781"/>
      <c r="F33" s="781"/>
      <c r="G33" s="781"/>
      <c r="H33" s="781"/>
      <c r="I33" s="781"/>
      <c r="J33" s="781"/>
      <c r="K33" s="781"/>
      <c r="L33" s="781"/>
      <c r="M33" s="781"/>
      <c r="N33" s="781"/>
      <c r="O33" s="781"/>
      <c r="P33" s="782"/>
      <c r="Q33" s="783">
        <v>207</v>
      </c>
      <c r="R33" s="784"/>
      <c r="S33" s="784"/>
      <c r="T33" s="784"/>
      <c r="U33" s="784"/>
      <c r="V33" s="784">
        <v>184</v>
      </c>
      <c r="W33" s="784"/>
      <c r="X33" s="784"/>
      <c r="Y33" s="784"/>
      <c r="Z33" s="784"/>
      <c r="AA33" s="784">
        <v>24</v>
      </c>
      <c r="AB33" s="784"/>
      <c r="AC33" s="784"/>
      <c r="AD33" s="784"/>
      <c r="AE33" s="785"/>
      <c r="AF33" s="786">
        <v>231</v>
      </c>
      <c r="AG33" s="787"/>
      <c r="AH33" s="787"/>
      <c r="AI33" s="787"/>
      <c r="AJ33" s="788"/>
      <c r="AK33" s="834">
        <v>21</v>
      </c>
      <c r="AL33" s="830"/>
      <c r="AM33" s="830"/>
      <c r="AN33" s="830"/>
      <c r="AO33" s="830"/>
      <c r="AP33" s="830">
        <v>587</v>
      </c>
      <c r="AQ33" s="830"/>
      <c r="AR33" s="830"/>
      <c r="AS33" s="830"/>
      <c r="AT33" s="830"/>
      <c r="AU33" s="830">
        <v>587</v>
      </c>
      <c r="AV33" s="830"/>
      <c r="AW33" s="830"/>
      <c r="AX33" s="830"/>
      <c r="AY33" s="830"/>
      <c r="AZ33" s="831" t="s">
        <v>555</v>
      </c>
      <c r="BA33" s="831"/>
      <c r="BB33" s="831"/>
      <c r="BC33" s="831"/>
      <c r="BD33" s="831"/>
      <c r="BE33" s="832" t="s">
        <v>395</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15">
      <c r="A34" s="230">
        <v>7</v>
      </c>
      <c r="B34" s="780" t="s">
        <v>398</v>
      </c>
      <c r="C34" s="781"/>
      <c r="D34" s="781"/>
      <c r="E34" s="781"/>
      <c r="F34" s="781"/>
      <c r="G34" s="781"/>
      <c r="H34" s="781"/>
      <c r="I34" s="781"/>
      <c r="J34" s="781"/>
      <c r="K34" s="781"/>
      <c r="L34" s="781"/>
      <c r="M34" s="781"/>
      <c r="N34" s="781"/>
      <c r="O34" s="781"/>
      <c r="P34" s="782"/>
      <c r="Q34" s="783">
        <v>19</v>
      </c>
      <c r="R34" s="784"/>
      <c r="S34" s="784"/>
      <c r="T34" s="784"/>
      <c r="U34" s="784"/>
      <c r="V34" s="784">
        <v>14</v>
      </c>
      <c r="W34" s="784"/>
      <c r="X34" s="784"/>
      <c r="Y34" s="784"/>
      <c r="Z34" s="784"/>
      <c r="AA34" s="784">
        <v>5</v>
      </c>
      <c r="AB34" s="784"/>
      <c r="AC34" s="784"/>
      <c r="AD34" s="784"/>
      <c r="AE34" s="785"/>
      <c r="AF34" s="786">
        <v>5</v>
      </c>
      <c r="AG34" s="787"/>
      <c r="AH34" s="787"/>
      <c r="AI34" s="787"/>
      <c r="AJ34" s="788"/>
      <c r="AK34" s="834" t="s">
        <v>555</v>
      </c>
      <c r="AL34" s="830"/>
      <c r="AM34" s="830"/>
      <c r="AN34" s="830"/>
      <c r="AO34" s="830"/>
      <c r="AP34" s="830" t="s">
        <v>555</v>
      </c>
      <c r="AQ34" s="830"/>
      <c r="AR34" s="830"/>
      <c r="AS34" s="830"/>
      <c r="AT34" s="830"/>
      <c r="AU34" s="830" t="s">
        <v>555</v>
      </c>
      <c r="AV34" s="830"/>
      <c r="AW34" s="830"/>
      <c r="AX34" s="830"/>
      <c r="AY34" s="830"/>
      <c r="AZ34" s="831" t="s">
        <v>555</v>
      </c>
      <c r="BA34" s="831"/>
      <c r="BB34" s="831"/>
      <c r="BC34" s="831"/>
      <c r="BD34" s="831"/>
      <c r="BE34" s="832" t="s">
        <v>399</v>
      </c>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15">
      <c r="A35" s="230">
        <v>8</v>
      </c>
      <c r="B35" s="780" t="s">
        <v>400</v>
      </c>
      <c r="C35" s="781"/>
      <c r="D35" s="781"/>
      <c r="E35" s="781"/>
      <c r="F35" s="781"/>
      <c r="G35" s="781"/>
      <c r="H35" s="781"/>
      <c r="I35" s="781"/>
      <c r="J35" s="781"/>
      <c r="K35" s="781"/>
      <c r="L35" s="781"/>
      <c r="M35" s="781"/>
      <c r="N35" s="781"/>
      <c r="O35" s="781"/>
      <c r="P35" s="782"/>
      <c r="Q35" s="783">
        <v>37</v>
      </c>
      <c r="R35" s="784"/>
      <c r="S35" s="784"/>
      <c r="T35" s="784"/>
      <c r="U35" s="784"/>
      <c r="V35" s="784">
        <v>32</v>
      </c>
      <c r="W35" s="784"/>
      <c r="X35" s="784"/>
      <c r="Y35" s="784"/>
      <c r="Z35" s="784"/>
      <c r="AA35" s="784">
        <v>5</v>
      </c>
      <c r="AB35" s="784"/>
      <c r="AC35" s="784"/>
      <c r="AD35" s="784"/>
      <c r="AE35" s="785"/>
      <c r="AF35" s="786">
        <v>8</v>
      </c>
      <c r="AG35" s="787"/>
      <c r="AH35" s="787"/>
      <c r="AI35" s="787"/>
      <c r="AJ35" s="788"/>
      <c r="AK35" s="834">
        <v>29</v>
      </c>
      <c r="AL35" s="830"/>
      <c r="AM35" s="830"/>
      <c r="AN35" s="830"/>
      <c r="AO35" s="830"/>
      <c r="AP35" s="830" t="s">
        <v>555</v>
      </c>
      <c r="AQ35" s="830"/>
      <c r="AR35" s="830"/>
      <c r="AS35" s="830"/>
      <c r="AT35" s="830"/>
      <c r="AU35" s="830" t="s">
        <v>555</v>
      </c>
      <c r="AV35" s="830"/>
      <c r="AW35" s="830"/>
      <c r="AX35" s="830"/>
      <c r="AY35" s="830"/>
      <c r="AZ35" s="831" t="s">
        <v>555</v>
      </c>
      <c r="BA35" s="831"/>
      <c r="BB35" s="831"/>
      <c r="BC35" s="831"/>
      <c r="BD35" s="831"/>
      <c r="BE35" s="832" t="s">
        <v>399</v>
      </c>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15">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15">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15">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15">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15">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15">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15">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15">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15">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15">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15">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15">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15">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15">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15">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15">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15">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15">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15">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15">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15">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15">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15">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15">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15">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15">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401</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
      <c r="A63" s="228" t="s">
        <v>379</v>
      </c>
      <c r="B63" s="789" t="s">
        <v>402</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3029</v>
      </c>
      <c r="AG63" s="844"/>
      <c r="AH63" s="844"/>
      <c r="AI63" s="844"/>
      <c r="AJ63" s="845"/>
      <c r="AK63" s="846"/>
      <c r="AL63" s="841"/>
      <c r="AM63" s="841"/>
      <c r="AN63" s="841"/>
      <c r="AO63" s="841"/>
      <c r="AP63" s="844">
        <v>4488</v>
      </c>
      <c r="AQ63" s="844"/>
      <c r="AR63" s="844"/>
      <c r="AS63" s="844"/>
      <c r="AT63" s="844"/>
      <c r="AU63" s="844">
        <v>2918</v>
      </c>
      <c r="AV63" s="844"/>
      <c r="AW63" s="844"/>
      <c r="AX63" s="844"/>
      <c r="AY63" s="844"/>
      <c r="AZ63" s="848"/>
      <c r="BA63" s="848"/>
      <c r="BB63" s="848"/>
      <c r="BC63" s="848"/>
      <c r="BD63" s="848"/>
      <c r="BE63" s="849"/>
      <c r="BF63" s="849"/>
      <c r="BG63" s="849"/>
      <c r="BH63" s="849"/>
      <c r="BI63" s="850"/>
      <c r="BJ63" s="851" t="s">
        <v>121</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
      <c r="A65" s="220" t="s">
        <v>403</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15">
      <c r="A66" s="727" t="s">
        <v>404</v>
      </c>
      <c r="B66" s="728"/>
      <c r="C66" s="728"/>
      <c r="D66" s="728"/>
      <c r="E66" s="728"/>
      <c r="F66" s="728"/>
      <c r="G66" s="728"/>
      <c r="H66" s="728"/>
      <c r="I66" s="728"/>
      <c r="J66" s="728"/>
      <c r="K66" s="728"/>
      <c r="L66" s="728"/>
      <c r="M66" s="728"/>
      <c r="N66" s="728"/>
      <c r="O66" s="728"/>
      <c r="P66" s="729"/>
      <c r="Q66" s="733" t="s">
        <v>383</v>
      </c>
      <c r="R66" s="734"/>
      <c r="S66" s="734"/>
      <c r="T66" s="734"/>
      <c r="U66" s="735"/>
      <c r="V66" s="733" t="s">
        <v>384</v>
      </c>
      <c r="W66" s="734"/>
      <c r="X66" s="734"/>
      <c r="Y66" s="734"/>
      <c r="Z66" s="735"/>
      <c r="AA66" s="733" t="s">
        <v>385</v>
      </c>
      <c r="AB66" s="734"/>
      <c r="AC66" s="734"/>
      <c r="AD66" s="734"/>
      <c r="AE66" s="735"/>
      <c r="AF66" s="854" t="s">
        <v>386</v>
      </c>
      <c r="AG66" s="815"/>
      <c r="AH66" s="815"/>
      <c r="AI66" s="815"/>
      <c r="AJ66" s="855"/>
      <c r="AK66" s="733" t="s">
        <v>387</v>
      </c>
      <c r="AL66" s="728"/>
      <c r="AM66" s="728"/>
      <c r="AN66" s="728"/>
      <c r="AO66" s="729"/>
      <c r="AP66" s="733" t="s">
        <v>388</v>
      </c>
      <c r="AQ66" s="734"/>
      <c r="AR66" s="734"/>
      <c r="AS66" s="734"/>
      <c r="AT66" s="735"/>
      <c r="AU66" s="733" t="s">
        <v>405</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15">
      <c r="A68" s="224">
        <v>1</v>
      </c>
      <c r="B68" s="869" t="s">
        <v>556</v>
      </c>
      <c r="C68" s="870"/>
      <c r="D68" s="870"/>
      <c r="E68" s="870"/>
      <c r="F68" s="870"/>
      <c r="G68" s="870"/>
      <c r="H68" s="870"/>
      <c r="I68" s="870"/>
      <c r="J68" s="870"/>
      <c r="K68" s="870"/>
      <c r="L68" s="870"/>
      <c r="M68" s="870"/>
      <c r="N68" s="870"/>
      <c r="O68" s="870"/>
      <c r="P68" s="871"/>
      <c r="Q68" s="872">
        <v>127</v>
      </c>
      <c r="R68" s="866"/>
      <c r="S68" s="866"/>
      <c r="T68" s="866"/>
      <c r="U68" s="866"/>
      <c r="V68" s="866">
        <v>118</v>
      </c>
      <c r="W68" s="866"/>
      <c r="X68" s="866"/>
      <c r="Y68" s="866"/>
      <c r="Z68" s="866"/>
      <c r="AA68" s="866">
        <v>9</v>
      </c>
      <c r="AB68" s="866"/>
      <c r="AC68" s="866"/>
      <c r="AD68" s="866"/>
      <c r="AE68" s="866"/>
      <c r="AF68" s="866">
        <v>9</v>
      </c>
      <c r="AG68" s="866"/>
      <c r="AH68" s="866"/>
      <c r="AI68" s="866"/>
      <c r="AJ68" s="866"/>
      <c r="AK68" s="866">
        <v>4</v>
      </c>
      <c r="AL68" s="866"/>
      <c r="AM68" s="866"/>
      <c r="AN68" s="866"/>
      <c r="AO68" s="866"/>
      <c r="AP68" s="866" t="s">
        <v>555</v>
      </c>
      <c r="AQ68" s="866"/>
      <c r="AR68" s="866"/>
      <c r="AS68" s="866"/>
      <c r="AT68" s="866"/>
      <c r="AU68" s="866" t="s">
        <v>555</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15">
      <c r="A69" s="226">
        <v>2</v>
      </c>
      <c r="B69" s="873" t="s">
        <v>557</v>
      </c>
      <c r="C69" s="874"/>
      <c r="D69" s="874"/>
      <c r="E69" s="874"/>
      <c r="F69" s="874"/>
      <c r="G69" s="874"/>
      <c r="H69" s="874"/>
      <c r="I69" s="874"/>
      <c r="J69" s="874"/>
      <c r="K69" s="874"/>
      <c r="L69" s="874"/>
      <c r="M69" s="874"/>
      <c r="N69" s="874"/>
      <c r="O69" s="874"/>
      <c r="P69" s="875"/>
      <c r="Q69" s="876">
        <v>345</v>
      </c>
      <c r="R69" s="830"/>
      <c r="S69" s="830"/>
      <c r="T69" s="830"/>
      <c r="U69" s="830"/>
      <c r="V69" s="830">
        <v>328</v>
      </c>
      <c r="W69" s="830"/>
      <c r="X69" s="830"/>
      <c r="Y69" s="830"/>
      <c r="Z69" s="830"/>
      <c r="AA69" s="830">
        <v>17</v>
      </c>
      <c r="AB69" s="830"/>
      <c r="AC69" s="830"/>
      <c r="AD69" s="830"/>
      <c r="AE69" s="830"/>
      <c r="AF69" s="830">
        <v>17</v>
      </c>
      <c r="AG69" s="830"/>
      <c r="AH69" s="830"/>
      <c r="AI69" s="830"/>
      <c r="AJ69" s="830"/>
      <c r="AK69" s="830" t="s">
        <v>555</v>
      </c>
      <c r="AL69" s="830"/>
      <c r="AM69" s="830"/>
      <c r="AN69" s="830"/>
      <c r="AO69" s="830"/>
      <c r="AP69" s="830">
        <v>412</v>
      </c>
      <c r="AQ69" s="830"/>
      <c r="AR69" s="830"/>
      <c r="AS69" s="830"/>
      <c r="AT69" s="830"/>
      <c r="AU69" s="830" t="s">
        <v>555</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15">
      <c r="A70" s="226">
        <v>3</v>
      </c>
      <c r="B70" s="873" t="s">
        <v>558</v>
      </c>
      <c r="C70" s="874"/>
      <c r="D70" s="874"/>
      <c r="E70" s="874"/>
      <c r="F70" s="874"/>
      <c r="G70" s="874"/>
      <c r="H70" s="874"/>
      <c r="I70" s="874"/>
      <c r="J70" s="874"/>
      <c r="K70" s="874"/>
      <c r="L70" s="874"/>
      <c r="M70" s="874"/>
      <c r="N70" s="874"/>
      <c r="O70" s="874"/>
      <c r="P70" s="875"/>
      <c r="Q70" s="876">
        <v>573</v>
      </c>
      <c r="R70" s="830"/>
      <c r="S70" s="830"/>
      <c r="T70" s="830"/>
      <c r="U70" s="830"/>
      <c r="V70" s="830">
        <v>563</v>
      </c>
      <c r="W70" s="830"/>
      <c r="X70" s="830"/>
      <c r="Y70" s="830"/>
      <c r="Z70" s="830"/>
      <c r="AA70" s="830">
        <v>10</v>
      </c>
      <c r="AB70" s="830"/>
      <c r="AC70" s="830"/>
      <c r="AD70" s="830"/>
      <c r="AE70" s="830"/>
      <c r="AF70" s="830">
        <v>11</v>
      </c>
      <c r="AG70" s="830"/>
      <c r="AH70" s="830"/>
      <c r="AI70" s="830"/>
      <c r="AJ70" s="830"/>
      <c r="AK70" s="830">
        <v>13</v>
      </c>
      <c r="AL70" s="830"/>
      <c r="AM70" s="830"/>
      <c r="AN70" s="830"/>
      <c r="AO70" s="830"/>
      <c r="AP70" s="830">
        <v>840</v>
      </c>
      <c r="AQ70" s="830"/>
      <c r="AR70" s="830"/>
      <c r="AS70" s="830"/>
      <c r="AT70" s="830"/>
      <c r="AU70" s="830">
        <v>155</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15">
      <c r="A71" s="226">
        <v>4</v>
      </c>
      <c r="B71" s="873" t="s">
        <v>562</v>
      </c>
      <c r="C71" s="874"/>
      <c r="D71" s="874"/>
      <c r="E71" s="874"/>
      <c r="F71" s="874"/>
      <c r="G71" s="874"/>
      <c r="H71" s="874"/>
      <c r="I71" s="874"/>
      <c r="J71" s="874"/>
      <c r="K71" s="874"/>
      <c r="L71" s="874"/>
      <c r="M71" s="874"/>
      <c r="N71" s="874"/>
      <c r="O71" s="874"/>
      <c r="P71" s="875"/>
      <c r="Q71" s="876">
        <v>1397</v>
      </c>
      <c r="R71" s="830"/>
      <c r="S71" s="830"/>
      <c r="T71" s="830"/>
      <c r="U71" s="830"/>
      <c r="V71" s="830">
        <v>1375</v>
      </c>
      <c r="W71" s="830"/>
      <c r="X71" s="830"/>
      <c r="Y71" s="830"/>
      <c r="Z71" s="830"/>
      <c r="AA71" s="830">
        <v>21</v>
      </c>
      <c r="AB71" s="830"/>
      <c r="AC71" s="830"/>
      <c r="AD71" s="830"/>
      <c r="AE71" s="830"/>
      <c r="AF71" s="830">
        <v>21</v>
      </c>
      <c r="AG71" s="830"/>
      <c r="AH71" s="830"/>
      <c r="AI71" s="830"/>
      <c r="AJ71" s="830"/>
      <c r="AK71" s="830">
        <v>6</v>
      </c>
      <c r="AL71" s="830"/>
      <c r="AM71" s="830"/>
      <c r="AN71" s="830"/>
      <c r="AO71" s="830"/>
      <c r="AP71" s="830">
        <v>350</v>
      </c>
      <c r="AQ71" s="830"/>
      <c r="AR71" s="830"/>
      <c r="AS71" s="830"/>
      <c r="AT71" s="830"/>
      <c r="AU71" s="830">
        <v>180</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15">
      <c r="A72" s="226">
        <v>5</v>
      </c>
      <c r="B72" s="873" t="s">
        <v>560</v>
      </c>
      <c r="C72" s="874"/>
      <c r="D72" s="874"/>
      <c r="E72" s="874"/>
      <c r="F72" s="874"/>
      <c r="G72" s="874"/>
      <c r="H72" s="874"/>
      <c r="I72" s="874"/>
      <c r="J72" s="874"/>
      <c r="K72" s="874"/>
      <c r="L72" s="874"/>
      <c r="M72" s="874"/>
      <c r="N72" s="874"/>
      <c r="O72" s="874"/>
      <c r="P72" s="875"/>
      <c r="Q72" s="876">
        <v>324</v>
      </c>
      <c r="R72" s="830"/>
      <c r="S72" s="830"/>
      <c r="T72" s="830"/>
      <c r="U72" s="830"/>
      <c r="V72" s="830">
        <v>308</v>
      </c>
      <c r="W72" s="830"/>
      <c r="X72" s="830"/>
      <c r="Y72" s="830"/>
      <c r="Z72" s="830"/>
      <c r="AA72" s="830">
        <v>16</v>
      </c>
      <c r="AB72" s="830"/>
      <c r="AC72" s="830"/>
      <c r="AD72" s="830"/>
      <c r="AE72" s="830"/>
      <c r="AF72" s="830">
        <v>17</v>
      </c>
      <c r="AG72" s="830"/>
      <c r="AH72" s="830"/>
      <c r="AI72" s="830"/>
      <c r="AJ72" s="830"/>
      <c r="AK72" s="830">
        <v>0</v>
      </c>
      <c r="AL72" s="830"/>
      <c r="AM72" s="830"/>
      <c r="AN72" s="830"/>
      <c r="AO72" s="830"/>
      <c r="AP72" s="830" t="s">
        <v>555</v>
      </c>
      <c r="AQ72" s="830"/>
      <c r="AR72" s="830"/>
      <c r="AS72" s="830"/>
      <c r="AT72" s="830"/>
      <c r="AU72" s="830" t="s">
        <v>555</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15">
      <c r="A73" s="226">
        <v>6</v>
      </c>
      <c r="B73" s="873" t="s">
        <v>559</v>
      </c>
      <c r="C73" s="874"/>
      <c r="D73" s="874"/>
      <c r="E73" s="874"/>
      <c r="F73" s="874"/>
      <c r="G73" s="874"/>
      <c r="H73" s="874"/>
      <c r="I73" s="874"/>
      <c r="J73" s="874"/>
      <c r="K73" s="874"/>
      <c r="L73" s="874"/>
      <c r="M73" s="874"/>
      <c r="N73" s="874"/>
      <c r="O73" s="874"/>
      <c r="P73" s="875"/>
      <c r="Q73" s="876">
        <v>170139</v>
      </c>
      <c r="R73" s="830"/>
      <c r="S73" s="830"/>
      <c r="T73" s="830"/>
      <c r="U73" s="830"/>
      <c r="V73" s="830">
        <v>161758</v>
      </c>
      <c r="W73" s="830"/>
      <c r="X73" s="830"/>
      <c r="Y73" s="830"/>
      <c r="Z73" s="830"/>
      <c r="AA73" s="830">
        <v>8381</v>
      </c>
      <c r="AB73" s="830"/>
      <c r="AC73" s="830"/>
      <c r="AD73" s="830"/>
      <c r="AE73" s="830"/>
      <c r="AF73" s="830">
        <v>8381</v>
      </c>
      <c r="AG73" s="830"/>
      <c r="AH73" s="830"/>
      <c r="AI73" s="830"/>
      <c r="AJ73" s="830"/>
      <c r="AK73" s="830">
        <v>0</v>
      </c>
      <c r="AL73" s="830"/>
      <c r="AM73" s="830"/>
      <c r="AN73" s="830"/>
      <c r="AO73" s="830"/>
      <c r="AP73" s="830" t="s">
        <v>555</v>
      </c>
      <c r="AQ73" s="830"/>
      <c r="AR73" s="830"/>
      <c r="AS73" s="830"/>
      <c r="AT73" s="830"/>
      <c r="AU73" s="830" t="s">
        <v>555</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15">
      <c r="A74" s="226">
        <v>7</v>
      </c>
      <c r="B74" s="873" t="s">
        <v>561</v>
      </c>
      <c r="C74" s="874"/>
      <c r="D74" s="874"/>
      <c r="E74" s="874"/>
      <c r="F74" s="874"/>
      <c r="G74" s="874"/>
      <c r="H74" s="874"/>
      <c r="I74" s="874"/>
      <c r="J74" s="874"/>
      <c r="K74" s="874"/>
      <c r="L74" s="874"/>
      <c r="M74" s="874"/>
      <c r="N74" s="874"/>
      <c r="O74" s="874"/>
      <c r="P74" s="875"/>
      <c r="Q74" s="877">
        <v>5667</v>
      </c>
      <c r="R74" s="878"/>
      <c r="S74" s="878"/>
      <c r="T74" s="878"/>
      <c r="U74" s="834"/>
      <c r="V74" s="879">
        <v>5491</v>
      </c>
      <c r="W74" s="878"/>
      <c r="X74" s="878"/>
      <c r="Y74" s="878"/>
      <c r="Z74" s="834"/>
      <c r="AA74" s="879">
        <v>175</v>
      </c>
      <c r="AB74" s="878"/>
      <c r="AC74" s="878"/>
      <c r="AD74" s="878"/>
      <c r="AE74" s="834"/>
      <c r="AF74" s="879">
        <v>175</v>
      </c>
      <c r="AG74" s="878"/>
      <c r="AH74" s="878"/>
      <c r="AI74" s="878"/>
      <c r="AJ74" s="834"/>
      <c r="AK74" s="879">
        <v>4</v>
      </c>
      <c r="AL74" s="878"/>
      <c r="AM74" s="878"/>
      <c r="AN74" s="878"/>
      <c r="AO74" s="834"/>
      <c r="AP74" s="879" t="s">
        <v>555</v>
      </c>
      <c r="AQ74" s="878"/>
      <c r="AR74" s="878"/>
      <c r="AS74" s="878"/>
      <c r="AT74" s="834"/>
      <c r="AU74" s="879" t="s">
        <v>555</v>
      </c>
      <c r="AV74" s="878"/>
      <c r="AW74" s="878"/>
      <c r="AX74" s="878"/>
      <c r="AY74" s="834"/>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15">
      <c r="A75" s="226">
        <v>8</v>
      </c>
      <c r="B75" s="873" t="s">
        <v>563</v>
      </c>
      <c r="C75" s="874"/>
      <c r="D75" s="874"/>
      <c r="E75" s="874"/>
      <c r="F75" s="874"/>
      <c r="G75" s="874"/>
      <c r="H75" s="874"/>
      <c r="I75" s="874"/>
      <c r="J75" s="874"/>
      <c r="K75" s="874"/>
      <c r="L75" s="874"/>
      <c r="M75" s="874"/>
      <c r="N75" s="874"/>
      <c r="O75" s="874"/>
      <c r="P75" s="875"/>
      <c r="Q75" s="877">
        <v>222</v>
      </c>
      <c r="R75" s="878"/>
      <c r="S75" s="878"/>
      <c r="T75" s="878"/>
      <c r="U75" s="834"/>
      <c r="V75" s="879">
        <v>202</v>
      </c>
      <c r="W75" s="878"/>
      <c r="X75" s="878"/>
      <c r="Y75" s="878"/>
      <c r="Z75" s="834"/>
      <c r="AA75" s="879">
        <v>19</v>
      </c>
      <c r="AB75" s="878"/>
      <c r="AC75" s="878"/>
      <c r="AD75" s="878"/>
      <c r="AE75" s="834"/>
      <c r="AF75" s="879">
        <v>19</v>
      </c>
      <c r="AG75" s="878"/>
      <c r="AH75" s="878"/>
      <c r="AI75" s="878"/>
      <c r="AJ75" s="834"/>
      <c r="AK75" s="879" t="s">
        <v>555</v>
      </c>
      <c r="AL75" s="878"/>
      <c r="AM75" s="878"/>
      <c r="AN75" s="878"/>
      <c r="AO75" s="834"/>
      <c r="AP75" s="879" t="s">
        <v>555</v>
      </c>
      <c r="AQ75" s="878"/>
      <c r="AR75" s="878"/>
      <c r="AS75" s="878"/>
      <c r="AT75" s="834"/>
      <c r="AU75" s="879" t="s">
        <v>555</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15">
      <c r="A76" s="226">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15">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15">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15">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15">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15">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15">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15">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15">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15">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15">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15">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
      <c r="A88" s="228" t="s">
        <v>379</v>
      </c>
      <c r="B88" s="789" t="s">
        <v>406</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c r="AG88" s="844"/>
      <c r="AH88" s="844"/>
      <c r="AI88" s="844"/>
      <c r="AJ88" s="844"/>
      <c r="AK88" s="841"/>
      <c r="AL88" s="841"/>
      <c r="AM88" s="841"/>
      <c r="AN88" s="841"/>
      <c r="AO88" s="841"/>
      <c r="AP88" s="844"/>
      <c r="AQ88" s="844"/>
      <c r="AR88" s="844"/>
      <c r="AS88" s="844"/>
      <c r="AT88" s="844"/>
      <c r="AU88" s="844"/>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379</v>
      </c>
      <c r="BR102" s="789" t="s">
        <v>407</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408</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409</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410</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411</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17" t="s">
        <v>412</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413</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15">
      <c r="A109" s="912" t="s">
        <v>414</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415</v>
      </c>
      <c r="AB109" s="893"/>
      <c r="AC109" s="893"/>
      <c r="AD109" s="893"/>
      <c r="AE109" s="894"/>
      <c r="AF109" s="892" t="s">
        <v>416</v>
      </c>
      <c r="AG109" s="893"/>
      <c r="AH109" s="893"/>
      <c r="AI109" s="893"/>
      <c r="AJ109" s="894"/>
      <c r="AK109" s="892" t="s">
        <v>294</v>
      </c>
      <c r="AL109" s="893"/>
      <c r="AM109" s="893"/>
      <c r="AN109" s="893"/>
      <c r="AO109" s="894"/>
      <c r="AP109" s="892" t="s">
        <v>417</v>
      </c>
      <c r="AQ109" s="893"/>
      <c r="AR109" s="893"/>
      <c r="AS109" s="893"/>
      <c r="AT109" s="895"/>
      <c r="AU109" s="912" t="s">
        <v>414</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415</v>
      </c>
      <c r="BR109" s="893"/>
      <c r="BS109" s="893"/>
      <c r="BT109" s="893"/>
      <c r="BU109" s="894"/>
      <c r="BV109" s="892" t="s">
        <v>416</v>
      </c>
      <c r="BW109" s="893"/>
      <c r="BX109" s="893"/>
      <c r="BY109" s="893"/>
      <c r="BZ109" s="894"/>
      <c r="CA109" s="892" t="s">
        <v>294</v>
      </c>
      <c r="CB109" s="893"/>
      <c r="CC109" s="893"/>
      <c r="CD109" s="893"/>
      <c r="CE109" s="894"/>
      <c r="CF109" s="913" t="s">
        <v>417</v>
      </c>
      <c r="CG109" s="913"/>
      <c r="CH109" s="913"/>
      <c r="CI109" s="913"/>
      <c r="CJ109" s="913"/>
      <c r="CK109" s="892" t="s">
        <v>418</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415</v>
      </c>
      <c r="DH109" s="893"/>
      <c r="DI109" s="893"/>
      <c r="DJ109" s="893"/>
      <c r="DK109" s="894"/>
      <c r="DL109" s="892" t="s">
        <v>416</v>
      </c>
      <c r="DM109" s="893"/>
      <c r="DN109" s="893"/>
      <c r="DO109" s="893"/>
      <c r="DP109" s="894"/>
      <c r="DQ109" s="892" t="s">
        <v>294</v>
      </c>
      <c r="DR109" s="893"/>
      <c r="DS109" s="893"/>
      <c r="DT109" s="893"/>
      <c r="DU109" s="894"/>
      <c r="DV109" s="892" t="s">
        <v>417</v>
      </c>
      <c r="DW109" s="893"/>
      <c r="DX109" s="893"/>
      <c r="DY109" s="893"/>
      <c r="DZ109" s="895"/>
    </row>
    <row r="110" spans="1:131" s="218" customFormat="1" ht="26.25" customHeight="1" x14ac:dyDescent="0.15">
      <c r="A110" s="896" t="s">
        <v>419</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1919079</v>
      </c>
      <c r="AB110" s="900"/>
      <c r="AC110" s="900"/>
      <c r="AD110" s="900"/>
      <c r="AE110" s="901"/>
      <c r="AF110" s="902">
        <v>1872900</v>
      </c>
      <c r="AG110" s="900"/>
      <c r="AH110" s="900"/>
      <c r="AI110" s="900"/>
      <c r="AJ110" s="901"/>
      <c r="AK110" s="902">
        <v>1844545</v>
      </c>
      <c r="AL110" s="900"/>
      <c r="AM110" s="900"/>
      <c r="AN110" s="900"/>
      <c r="AO110" s="901"/>
      <c r="AP110" s="903">
        <v>14.2</v>
      </c>
      <c r="AQ110" s="904"/>
      <c r="AR110" s="904"/>
      <c r="AS110" s="904"/>
      <c r="AT110" s="905"/>
      <c r="AU110" s="906" t="s">
        <v>69</v>
      </c>
      <c r="AV110" s="907"/>
      <c r="AW110" s="907"/>
      <c r="AX110" s="907"/>
      <c r="AY110" s="907"/>
      <c r="AZ110" s="929" t="s">
        <v>420</v>
      </c>
      <c r="BA110" s="897"/>
      <c r="BB110" s="897"/>
      <c r="BC110" s="897"/>
      <c r="BD110" s="897"/>
      <c r="BE110" s="897"/>
      <c r="BF110" s="897"/>
      <c r="BG110" s="897"/>
      <c r="BH110" s="897"/>
      <c r="BI110" s="897"/>
      <c r="BJ110" s="897"/>
      <c r="BK110" s="897"/>
      <c r="BL110" s="897"/>
      <c r="BM110" s="897"/>
      <c r="BN110" s="897"/>
      <c r="BO110" s="897"/>
      <c r="BP110" s="898"/>
      <c r="BQ110" s="930">
        <v>18307426</v>
      </c>
      <c r="BR110" s="931"/>
      <c r="BS110" s="931"/>
      <c r="BT110" s="931"/>
      <c r="BU110" s="931"/>
      <c r="BV110" s="931">
        <v>17564587</v>
      </c>
      <c r="BW110" s="931"/>
      <c r="BX110" s="931"/>
      <c r="BY110" s="931"/>
      <c r="BZ110" s="931"/>
      <c r="CA110" s="931">
        <v>17845596</v>
      </c>
      <c r="CB110" s="931"/>
      <c r="CC110" s="931"/>
      <c r="CD110" s="931"/>
      <c r="CE110" s="931"/>
      <c r="CF110" s="944">
        <v>137.5</v>
      </c>
      <c r="CG110" s="945"/>
      <c r="CH110" s="945"/>
      <c r="CI110" s="945"/>
      <c r="CJ110" s="945"/>
      <c r="CK110" s="946" t="s">
        <v>421</v>
      </c>
      <c r="CL110" s="947"/>
      <c r="CM110" s="929" t="s">
        <v>422</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121</v>
      </c>
      <c r="DH110" s="931"/>
      <c r="DI110" s="931"/>
      <c r="DJ110" s="931"/>
      <c r="DK110" s="931"/>
      <c r="DL110" s="931" t="s">
        <v>121</v>
      </c>
      <c r="DM110" s="931"/>
      <c r="DN110" s="931"/>
      <c r="DO110" s="931"/>
      <c r="DP110" s="931"/>
      <c r="DQ110" s="931" t="s">
        <v>121</v>
      </c>
      <c r="DR110" s="931"/>
      <c r="DS110" s="931"/>
      <c r="DT110" s="931"/>
      <c r="DU110" s="931"/>
      <c r="DV110" s="932" t="s">
        <v>121</v>
      </c>
      <c r="DW110" s="932"/>
      <c r="DX110" s="932"/>
      <c r="DY110" s="932"/>
      <c r="DZ110" s="933"/>
    </row>
    <row r="111" spans="1:131" s="218" customFormat="1" ht="26.25" customHeight="1" x14ac:dyDescent="0.15">
      <c r="A111" s="934" t="s">
        <v>423</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121</v>
      </c>
      <c r="AB111" s="938"/>
      <c r="AC111" s="938"/>
      <c r="AD111" s="938"/>
      <c r="AE111" s="939"/>
      <c r="AF111" s="940" t="s">
        <v>121</v>
      </c>
      <c r="AG111" s="938"/>
      <c r="AH111" s="938"/>
      <c r="AI111" s="938"/>
      <c r="AJ111" s="939"/>
      <c r="AK111" s="940" t="s">
        <v>121</v>
      </c>
      <c r="AL111" s="938"/>
      <c r="AM111" s="938"/>
      <c r="AN111" s="938"/>
      <c r="AO111" s="939"/>
      <c r="AP111" s="941" t="s">
        <v>121</v>
      </c>
      <c r="AQ111" s="942"/>
      <c r="AR111" s="942"/>
      <c r="AS111" s="942"/>
      <c r="AT111" s="943"/>
      <c r="AU111" s="908"/>
      <c r="AV111" s="909"/>
      <c r="AW111" s="909"/>
      <c r="AX111" s="909"/>
      <c r="AY111" s="909"/>
      <c r="AZ111" s="922" t="s">
        <v>424</v>
      </c>
      <c r="BA111" s="923"/>
      <c r="BB111" s="923"/>
      <c r="BC111" s="923"/>
      <c r="BD111" s="923"/>
      <c r="BE111" s="923"/>
      <c r="BF111" s="923"/>
      <c r="BG111" s="923"/>
      <c r="BH111" s="923"/>
      <c r="BI111" s="923"/>
      <c r="BJ111" s="923"/>
      <c r="BK111" s="923"/>
      <c r="BL111" s="923"/>
      <c r="BM111" s="923"/>
      <c r="BN111" s="923"/>
      <c r="BO111" s="923"/>
      <c r="BP111" s="924"/>
      <c r="BQ111" s="925" t="s">
        <v>121</v>
      </c>
      <c r="BR111" s="926"/>
      <c r="BS111" s="926"/>
      <c r="BT111" s="926"/>
      <c r="BU111" s="926"/>
      <c r="BV111" s="926" t="s">
        <v>121</v>
      </c>
      <c r="BW111" s="926"/>
      <c r="BX111" s="926"/>
      <c r="BY111" s="926"/>
      <c r="BZ111" s="926"/>
      <c r="CA111" s="926" t="s">
        <v>121</v>
      </c>
      <c r="CB111" s="926"/>
      <c r="CC111" s="926"/>
      <c r="CD111" s="926"/>
      <c r="CE111" s="926"/>
      <c r="CF111" s="920" t="s">
        <v>121</v>
      </c>
      <c r="CG111" s="921"/>
      <c r="CH111" s="921"/>
      <c r="CI111" s="921"/>
      <c r="CJ111" s="921"/>
      <c r="CK111" s="948"/>
      <c r="CL111" s="949"/>
      <c r="CM111" s="922" t="s">
        <v>425</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121</v>
      </c>
      <c r="DH111" s="926"/>
      <c r="DI111" s="926"/>
      <c r="DJ111" s="926"/>
      <c r="DK111" s="926"/>
      <c r="DL111" s="926" t="s">
        <v>121</v>
      </c>
      <c r="DM111" s="926"/>
      <c r="DN111" s="926"/>
      <c r="DO111" s="926"/>
      <c r="DP111" s="926"/>
      <c r="DQ111" s="926" t="s">
        <v>121</v>
      </c>
      <c r="DR111" s="926"/>
      <c r="DS111" s="926"/>
      <c r="DT111" s="926"/>
      <c r="DU111" s="926"/>
      <c r="DV111" s="927" t="s">
        <v>121</v>
      </c>
      <c r="DW111" s="927"/>
      <c r="DX111" s="927"/>
      <c r="DY111" s="927"/>
      <c r="DZ111" s="928"/>
    </row>
    <row r="112" spans="1:131" s="218" customFormat="1" ht="26.25" customHeight="1" x14ac:dyDescent="0.15">
      <c r="A112" s="952" t="s">
        <v>426</v>
      </c>
      <c r="B112" s="953"/>
      <c r="C112" s="923" t="s">
        <v>427</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121</v>
      </c>
      <c r="AB112" s="959"/>
      <c r="AC112" s="959"/>
      <c r="AD112" s="959"/>
      <c r="AE112" s="960"/>
      <c r="AF112" s="961" t="s">
        <v>121</v>
      </c>
      <c r="AG112" s="959"/>
      <c r="AH112" s="959"/>
      <c r="AI112" s="959"/>
      <c r="AJ112" s="960"/>
      <c r="AK112" s="961" t="s">
        <v>121</v>
      </c>
      <c r="AL112" s="959"/>
      <c r="AM112" s="959"/>
      <c r="AN112" s="959"/>
      <c r="AO112" s="960"/>
      <c r="AP112" s="962" t="s">
        <v>121</v>
      </c>
      <c r="AQ112" s="963"/>
      <c r="AR112" s="963"/>
      <c r="AS112" s="963"/>
      <c r="AT112" s="964"/>
      <c r="AU112" s="908"/>
      <c r="AV112" s="909"/>
      <c r="AW112" s="909"/>
      <c r="AX112" s="909"/>
      <c r="AY112" s="909"/>
      <c r="AZ112" s="922" t="s">
        <v>428</v>
      </c>
      <c r="BA112" s="923"/>
      <c r="BB112" s="923"/>
      <c r="BC112" s="923"/>
      <c r="BD112" s="923"/>
      <c r="BE112" s="923"/>
      <c r="BF112" s="923"/>
      <c r="BG112" s="923"/>
      <c r="BH112" s="923"/>
      <c r="BI112" s="923"/>
      <c r="BJ112" s="923"/>
      <c r="BK112" s="923"/>
      <c r="BL112" s="923"/>
      <c r="BM112" s="923"/>
      <c r="BN112" s="923"/>
      <c r="BO112" s="923"/>
      <c r="BP112" s="924"/>
      <c r="BQ112" s="925">
        <v>2888374</v>
      </c>
      <c r="BR112" s="926"/>
      <c r="BS112" s="926"/>
      <c r="BT112" s="926"/>
      <c r="BU112" s="926"/>
      <c r="BV112" s="926">
        <v>3326556</v>
      </c>
      <c r="BW112" s="926"/>
      <c r="BX112" s="926"/>
      <c r="BY112" s="926"/>
      <c r="BZ112" s="926"/>
      <c r="CA112" s="926">
        <v>2917355</v>
      </c>
      <c r="CB112" s="926"/>
      <c r="CC112" s="926"/>
      <c r="CD112" s="926"/>
      <c r="CE112" s="926"/>
      <c r="CF112" s="920">
        <v>22.5</v>
      </c>
      <c r="CG112" s="921"/>
      <c r="CH112" s="921"/>
      <c r="CI112" s="921"/>
      <c r="CJ112" s="921"/>
      <c r="CK112" s="948"/>
      <c r="CL112" s="949"/>
      <c r="CM112" s="922" t="s">
        <v>429</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121</v>
      </c>
      <c r="DH112" s="926"/>
      <c r="DI112" s="926"/>
      <c r="DJ112" s="926"/>
      <c r="DK112" s="926"/>
      <c r="DL112" s="926" t="s">
        <v>121</v>
      </c>
      <c r="DM112" s="926"/>
      <c r="DN112" s="926"/>
      <c r="DO112" s="926"/>
      <c r="DP112" s="926"/>
      <c r="DQ112" s="926" t="s">
        <v>121</v>
      </c>
      <c r="DR112" s="926"/>
      <c r="DS112" s="926"/>
      <c r="DT112" s="926"/>
      <c r="DU112" s="926"/>
      <c r="DV112" s="927" t="s">
        <v>121</v>
      </c>
      <c r="DW112" s="927"/>
      <c r="DX112" s="927"/>
      <c r="DY112" s="927"/>
      <c r="DZ112" s="928"/>
    </row>
    <row r="113" spans="1:130" s="218" customFormat="1" ht="26.25" customHeight="1" x14ac:dyDescent="0.15">
      <c r="A113" s="954"/>
      <c r="B113" s="955"/>
      <c r="C113" s="923" t="s">
        <v>430</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310126</v>
      </c>
      <c r="AB113" s="938"/>
      <c r="AC113" s="938"/>
      <c r="AD113" s="938"/>
      <c r="AE113" s="939"/>
      <c r="AF113" s="940">
        <v>315700</v>
      </c>
      <c r="AG113" s="938"/>
      <c r="AH113" s="938"/>
      <c r="AI113" s="938"/>
      <c r="AJ113" s="939"/>
      <c r="AK113" s="940">
        <v>375688</v>
      </c>
      <c r="AL113" s="938"/>
      <c r="AM113" s="938"/>
      <c r="AN113" s="938"/>
      <c r="AO113" s="939"/>
      <c r="AP113" s="941">
        <v>2.9</v>
      </c>
      <c r="AQ113" s="942"/>
      <c r="AR113" s="942"/>
      <c r="AS113" s="942"/>
      <c r="AT113" s="943"/>
      <c r="AU113" s="908"/>
      <c r="AV113" s="909"/>
      <c r="AW113" s="909"/>
      <c r="AX113" s="909"/>
      <c r="AY113" s="909"/>
      <c r="AZ113" s="922" t="s">
        <v>431</v>
      </c>
      <c r="BA113" s="923"/>
      <c r="BB113" s="923"/>
      <c r="BC113" s="923"/>
      <c r="BD113" s="923"/>
      <c r="BE113" s="923"/>
      <c r="BF113" s="923"/>
      <c r="BG113" s="923"/>
      <c r="BH113" s="923"/>
      <c r="BI113" s="923"/>
      <c r="BJ113" s="923"/>
      <c r="BK113" s="923"/>
      <c r="BL113" s="923"/>
      <c r="BM113" s="923"/>
      <c r="BN113" s="923"/>
      <c r="BO113" s="923"/>
      <c r="BP113" s="924"/>
      <c r="BQ113" s="925">
        <v>711266</v>
      </c>
      <c r="BR113" s="926"/>
      <c r="BS113" s="926"/>
      <c r="BT113" s="926"/>
      <c r="BU113" s="926"/>
      <c r="BV113" s="926">
        <v>556170</v>
      </c>
      <c r="BW113" s="926"/>
      <c r="BX113" s="926"/>
      <c r="BY113" s="926"/>
      <c r="BZ113" s="926"/>
      <c r="CA113" s="926">
        <v>335933</v>
      </c>
      <c r="CB113" s="926"/>
      <c r="CC113" s="926"/>
      <c r="CD113" s="926"/>
      <c r="CE113" s="926"/>
      <c r="CF113" s="920">
        <v>2.6</v>
      </c>
      <c r="CG113" s="921"/>
      <c r="CH113" s="921"/>
      <c r="CI113" s="921"/>
      <c r="CJ113" s="921"/>
      <c r="CK113" s="948"/>
      <c r="CL113" s="949"/>
      <c r="CM113" s="922" t="s">
        <v>432</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121</v>
      </c>
      <c r="DH113" s="959"/>
      <c r="DI113" s="959"/>
      <c r="DJ113" s="959"/>
      <c r="DK113" s="960"/>
      <c r="DL113" s="961" t="s">
        <v>121</v>
      </c>
      <c r="DM113" s="959"/>
      <c r="DN113" s="959"/>
      <c r="DO113" s="959"/>
      <c r="DP113" s="960"/>
      <c r="DQ113" s="961" t="s">
        <v>121</v>
      </c>
      <c r="DR113" s="959"/>
      <c r="DS113" s="959"/>
      <c r="DT113" s="959"/>
      <c r="DU113" s="960"/>
      <c r="DV113" s="962" t="s">
        <v>121</v>
      </c>
      <c r="DW113" s="963"/>
      <c r="DX113" s="963"/>
      <c r="DY113" s="963"/>
      <c r="DZ113" s="964"/>
    </row>
    <row r="114" spans="1:130" s="218" customFormat="1" ht="26.25" customHeight="1" x14ac:dyDescent="0.15">
      <c r="A114" s="954"/>
      <c r="B114" s="955"/>
      <c r="C114" s="923" t="s">
        <v>433</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115620</v>
      </c>
      <c r="AB114" s="959"/>
      <c r="AC114" s="959"/>
      <c r="AD114" s="959"/>
      <c r="AE114" s="960"/>
      <c r="AF114" s="961">
        <v>116226</v>
      </c>
      <c r="AG114" s="959"/>
      <c r="AH114" s="959"/>
      <c r="AI114" s="959"/>
      <c r="AJ114" s="960"/>
      <c r="AK114" s="961">
        <v>99969</v>
      </c>
      <c r="AL114" s="959"/>
      <c r="AM114" s="959"/>
      <c r="AN114" s="959"/>
      <c r="AO114" s="960"/>
      <c r="AP114" s="962">
        <v>0.8</v>
      </c>
      <c r="AQ114" s="963"/>
      <c r="AR114" s="963"/>
      <c r="AS114" s="963"/>
      <c r="AT114" s="964"/>
      <c r="AU114" s="908"/>
      <c r="AV114" s="909"/>
      <c r="AW114" s="909"/>
      <c r="AX114" s="909"/>
      <c r="AY114" s="909"/>
      <c r="AZ114" s="922" t="s">
        <v>434</v>
      </c>
      <c r="BA114" s="923"/>
      <c r="BB114" s="923"/>
      <c r="BC114" s="923"/>
      <c r="BD114" s="923"/>
      <c r="BE114" s="923"/>
      <c r="BF114" s="923"/>
      <c r="BG114" s="923"/>
      <c r="BH114" s="923"/>
      <c r="BI114" s="923"/>
      <c r="BJ114" s="923"/>
      <c r="BK114" s="923"/>
      <c r="BL114" s="923"/>
      <c r="BM114" s="923"/>
      <c r="BN114" s="923"/>
      <c r="BO114" s="923"/>
      <c r="BP114" s="924"/>
      <c r="BQ114" s="925">
        <v>240813</v>
      </c>
      <c r="BR114" s="926"/>
      <c r="BS114" s="926"/>
      <c r="BT114" s="926"/>
      <c r="BU114" s="926"/>
      <c r="BV114" s="926">
        <v>146752</v>
      </c>
      <c r="BW114" s="926"/>
      <c r="BX114" s="926"/>
      <c r="BY114" s="926"/>
      <c r="BZ114" s="926"/>
      <c r="CA114" s="926">
        <v>132397</v>
      </c>
      <c r="CB114" s="926"/>
      <c r="CC114" s="926"/>
      <c r="CD114" s="926"/>
      <c r="CE114" s="926"/>
      <c r="CF114" s="920">
        <v>1</v>
      </c>
      <c r="CG114" s="921"/>
      <c r="CH114" s="921"/>
      <c r="CI114" s="921"/>
      <c r="CJ114" s="921"/>
      <c r="CK114" s="948"/>
      <c r="CL114" s="949"/>
      <c r="CM114" s="922" t="s">
        <v>435</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121</v>
      </c>
      <c r="DH114" s="959"/>
      <c r="DI114" s="959"/>
      <c r="DJ114" s="959"/>
      <c r="DK114" s="960"/>
      <c r="DL114" s="961" t="s">
        <v>121</v>
      </c>
      <c r="DM114" s="959"/>
      <c r="DN114" s="959"/>
      <c r="DO114" s="959"/>
      <c r="DP114" s="960"/>
      <c r="DQ114" s="961" t="s">
        <v>121</v>
      </c>
      <c r="DR114" s="959"/>
      <c r="DS114" s="959"/>
      <c r="DT114" s="959"/>
      <c r="DU114" s="960"/>
      <c r="DV114" s="962" t="s">
        <v>121</v>
      </c>
      <c r="DW114" s="963"/>
      <c r="DX114" s="963"/>
      <c r="DY114" s="963"/>
      <c r="DZ114" s="964"/>
    </row>
    <row r="115" spans="1:130" s="218" customFormat="1" ht="26.25" customHeight="1" x14ac:dyDescent="0.15">
      <c r="A115" s="954"/>
      <c r="B115" s="955"/>
      <c r="C115" s="923" t="s">
        <v>436</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27407</v>
      </c>
      <c r="AB115" s="938"/>
      <c r="AC115" s="938"/>
      <c r="AD115" s="938"/>
      <c r="AE115" s="939"/>
      <c r="AF115" s="940" t="s">
        <v>121</v>
      </c>
      <c r="AG115" s="938"/>
      <c r="AH115" s="938"/>
      <c r="AI115" s="938"/>
      <c r="AJ115" s="939"/>
      <c r="AK115" s="940" t="s">
        <v>121</v>
      </c>
      <c r="AL115" s="938"/>
      <c r="AM115" s="938"/>
      <c r="AN115" s="938"/>
      <c r="AO115" s="939"/>
      <c r="AP115" s="941" t="s">
        <v>121</v>
      </c>
      <c r="AQ115" s="942"/>
      <c r="AR115" s="942"/>
      <c r="AS115" s="942"/>
      <c r="AT115" s="943"/>
      <c r="AU115" s="908"/>
      <c r="AV115" s="909"/>
      <c r="AW115" s="909"/>
      <c r="AX115" s="909"/>
      <c r="AY115" s="909"/>
      <c r="AZ115" s="922" t="s">
        <v>437</v>
      </c>
      <c r="BA115" s="923"/>
      <c r="BB115" s="923"/>
      <c r="BC115" s="923"/>
      <c r="BD115" s="923"/>
      <c r="BE115" s="923"/>
      <c r="BF115" s="923"/>
      <c r="BG115" s="923"/>
      <c r="BH115" s="923"/>
      <c r="BI115" s="923"/>
      <c r="BJ115" s="923"/>
      <c r="BK115" s="923"/>
      <c r="BL115" s="923"/>
      <c r="BM115" s="923"/>
      <c r="BN115" s="923"/>
      <c r="BO115" s="923"/>
      <c r="BP115" s="924"/>
      <c r="BQ115" s="925" t="s">
        <v>121</v>
      </c>
      <c r="BR115" s="926"/>
      <c r="BS115" s="926"/>
      <c r="BT115" s="926"/>
      <c r="BU115" s="926"/>
      <c r="BV115" s="926" t="s">
        <v>121</v>
      </c>
      <c r="BW115" s="926"/>
      <c r="BX115" s="926"/>
      <c r="BY115" s="926"/>
      <c r="BZ115" s="926"/>
      <c r="CA115" s="926" t="s">
        <v>121</v>
      </c>
      <c r="CB115" s="926"/>
      <c r="CC115" s="926"/>
      <c r="CD115" s="926"/>
      <c r="CE115" s="926"/>
      <c r="CF115" s="920" t="s">
        <v>121</v>
      </c>
      <c r="CG115" s="921"/>
      <c r="CH115" s="921"/>
      <c r="CI115" s="921"/>
      <c r="CJ115" s="921"/>
      <c r="CK115" s="948"/>
      <c r="CL115" s="949"/>
      <c r="CM115" s="922" t="s">
        <v>438</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121</v>
      </c>
      <c r="DH115" s="959"/>
      <c r="DI115" s="959"/>
      <c r="DJ115" s="959"/>
      <c r="DK115" s="960"/>
      <c r="DL115" s="961" t="s">
        <v>121</v>
      </c>
      <c r="DM115" s="959"/>
      <c r="DN115" s="959"/>
      <c r="DO115" s="959"/>
      <c r="DP115" s="960"/>
      <c r="DQ115" s="961" t="s">
        <v>121</v>
      </c>
      <c r="DR115" s="959"/>
      <c r="DS115" s="959"/>
      <c r="DT115" s="959"/>
      <c r="DU115" s="960"/>
      <c r="DV115" s="962" t="s">
        <v>121</v>
      </c>
      <c r="DW115" s="963"/>
      <c r="DX115" s="963"/>
      <c r="DY115" s="963"/>
      <c r="DZ115" s="964"/>
    </row>
    <row r="116" spans="1:130" s="218" customFormat="1" ht="26.25" customHeight="1" x14ac:dyDescent="0.15">
      <c r="A116" s="956"/>
      <c r="B116" s="957"/>
      <c r="C116" s="965" t="s">
        <v>439</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v>800</v>
      </c>
      <c r="AB116" s="959"/>
      <c r="AC116" s="959"/>
      <c r="AD116" s="959"/>
      <c r="AE116" s="960"/>
      <c r="AF116" s="961">
        <v>674</v>
      </c>
      <c r="AG116" s="959"/>
      <c r="AH116" s="959"/>
      <c r="AI116" s="959"/>
      <c r="AJ116" s="960"/>
      <c r="AK116" s="961">
        <v>764</v>
      </c>
      <c r="AL116" s="959"/>
      <c r="AM116" s="959"/>
      <c r="AN116" s="959"/>
      <c r="AO116" s="960"/>
      <c r="AP116" s="962">
        <v>0</v>
      </c>
      <c r="AQ116" s="963"/>
      <c r="AR116" s="963"/>
      <c r="AS116" s="963"/>
      <c r="AT116" s="964"/>
      <c r="AU116" s="908"/>
      <c r="AV116" s="909"/>
      <c r="AW116" s="909"/>
      <c r="AX116" s="909"/>
      <c r="AY116" s="909"/>
      <c r="AZ116" s="967" t="s">
        <v>440</v>
      </c>
      <c r="BA116" s="968"/>
      <c r="BB116" s="968"/>
      <c r="BC116" s="968"/>
      <c r="BD116" s="968"/>
      <c r="BE116" s="968"/>
      <c r="BF116" s="968"/>
      <c r="BG116" s="968"/>
      <c r="BH116" s="968"/>
      <c r="BI116" s="968"/>
      <c r="BJ116" s="968"/>
      <c r="BK116" s="968"/>
      <c r="BL116" s="968"/>
      <c r="BM116" s="968"/>
      <c r="BN116" s="968"/>
      <c r="BO116" s="968"/>
      <c r="BP116" s="969"/>
      <c r="BQ116" s="925" t="s">
        <v>121</v>
      </c>
      <c r="BR116" s="926"/>
      <c r="BS116" s="926"/>
      <c r="BT116" s="926"/>
      <c r="BU116" s="926"/>
      <c r="BV116" s="926" t="s">
        <v>121</v>
      </c>
      <c r="BW116" s="926"/>
      <c r="BX116" s="926"/>
      <c r="BY116" s="926"/>
      <c r="BZ116" s="926"/>
      <c r="CA116" s="926" t="s">
        <v>121</v>
      </c>
      <c r="CB116" s="926"/>
      <c r="CC116" s="926"/>
      <c r="CD116" s="926"/>
      <c r="CE116" s="926"/>
      <c r="CF116" s="920" t="s">
        <v>121</v>
      </c>
      <c r="CG116" s="921"/>
      <c r="CH116" s="921"/>
      <c r="CI116" s="921"/>
      <c r="CJ116" s="921"/>
      <c r="CK116" s="948"/>
      <c r="CL116" s="949"/>
      <c r="CM116" s="922" t="s">
        <v>441</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121</v>
      </c>
      <c r="DH116" s="959"/>
      <c r="DI116" s="959"/>
      <c r="DJ116" s="959"/>
      <c r="DK116" s="960"/>
      <c r="DL116" s="961" t="s">
        <v>121</v>
      </c>
      <c r="DM116" s="959"/>
      <c r="DN116" s="959"/>
      <c r="DO116" s="959"/>
      <c r="DP116" s="960"/>
      <c r="DQ116" s="961" t="s">
        <v>121</v>
      </c>
      <c r="DR116" s="959"/>
      <c r="DS116" s="959"/>
      <c r="DT116" s="959"/>
      <c r="DU116" s="960"/>
      <c r="DV116" s="962" t="s">
        <v>121</v>
      </c>
      <c r="DW116" s="963"/>
      <c r="DX116" s="963"/>
      <c r="DY116" s="963"/>
      <c r="DZ116" s="964"/>
    </row>
    <row r="117" spans="1:130" s="218" customFormat="1" ht="26.25" customHeight="1" x14ac:dyDescent="0.15">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442</v>
      </c>
      <c r="Z117" s="894"/>
      <c r="AA117" s="978">
        <v>2373032</v>
      </c>
      <c r="AB117" s="979"/>
      <c r="AC117" s="979"/>
      <c r="AD117" s="979"/>
      <c r="AE117" s="980"/>
      <c r="AF117" s="981">
        <v>2305500</v>
      </c>
      <c r="AG117" s="979"/>
      <c r="AH117" s="979"/>
      <c r="AI117" s="979"/>
      <c r="AJ117" s="980"/>
      <c r="AK117" s="981">
        <v>2320966</v>
      </c>
      <c r="AL117" s="979"/>
      <c r="AM117" s="979"/>
      <c r="AN117" s="979"/>
      <c r="AO117" s="980"/>
      <c r="AP117" s="982"/>
      <c r="AQ117" s="983"/>
      <c r="AR117" s="983"/>
      <c r="AS117" s="983"/>
      <c r="AT117" s="984"/>
      <c r="AU117" s="908"/>
      <c r="AV117" s="909"/>
      <c r="AW117" s="909"/>
      <c r="AX117" s="909"/>
      <c r="AY117" s="909"/>
      <c r="AZ117" s="974" t="s">
        <v>443</v>
      </c>
      <c r="BA117" s="975"/>
      <c r="BB117" s="975"/>
      <c r="BC117" s="975"/>
      <c r="BD117" s="975"/>
      <c r="BE117" s="975"/>
      <c r="BF117" s="975"/>
      <c r="BG117" s="975"/>
      <c r="BH117" s="975"/>
      <c r="BI117" s="975"/>
      <c r="BJ117" s="975"/>
      <c r="BK117" s="975"/>
      <c r="BL117" s="975"/>
      <c r="BM117" s="975"/>
      <c r="BN117" s="975"/>
      <c r="BO117" s="975"/>
      <c r="BP117" s="976"/>
      <c r="BQ117" s="925" t="s">
        <v>121</v>
      </c>
      <c r="BR117" s="926"/>
      <c r="BS117" s="926"/>
      <c r="BT117" s="926"/>
      <c r="BU117" s="926"/>
      <c r="BV117" s="926" t="s">
        <v>121</v>
      </c>
      <c r="BW117" s="926"/>
      <c r="BX117" s="926"/>
      <c r="BY117" s="926"/>
      <c r="BZ117" s="926"/>
      <c r="CA117" s="926" t="s">
        <v>121</v>
      </c>
      <c r="CB117" s="926"/>
      <c r="CC117" s="926"/>
      <c r="CD117" s="926"/>
      <c r="CE117" s="926"/>
      <c r="CF117" s="920" t="s">
        <v>121</v>
      </c>
      <c r="CG117" s="921"/>
      <c r="CH117" s="921"/>
      <c r="CI117" s="921"/>
      <c r="CJ117" s="921"/>
      <c r="CK117" s="948"/>
      <c r="CL117" s="949"/>
      <c r="CM117" s="922" t="s">
        <v>444</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121</v>
      </c>
      <c r="DH117" s="959"/>
      <c r="DI117" s="959"/>
      <c r="DJ117" s="959"/>
      <c r="DK117" s="960"/>
      <c r="DL117" s="961" t="s">
        <v>121</v>
      </c>
      <c r="DM117" s="959"/>
      <c r="DN117" s="959"/>
      <c r="DO117" s="959"/>
      <c r="DP117" s="960"/>
      <c r="DQ117" s="961" t="s">
        <v>121</v>
      </c>
      <c r="DR117" s="959"/>
      <c r="DS117" s="959"/>
      <c r="DT117" s="959"/>
      <c r="DU117" s="960"/>
      <c r="DV117" s="962" t="s">
        <v>121</v>
      </c>
      <c r="DW117" s="963"/>
      <c r="DX117" s="963"/>
      <c r="DY117" s="963"/>
      <c r="DZ117" s="964"/>
    </row>
    <row r="118" spans="1:130" s="218" customFormat="1" ht="26.25" customHeight="1" x14ac:dyDescent="0.15">
      <c r="A118" s="912" t="s">
        <v>418</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415</v>
      </c>
      <c r="AB118" s="893"/>
      <c r="AC118" s="893"/>
      <c r="AD118" s="893"/>
      <c r="AE118" s="894"/>
      <c r="AF118" s="892" t="s">
        <v>416</v>
      </c>
      <c r="AG118" s="893"/>
      <c r="AH118" s="893"/>
      <c r="AI118" s="893"/>
      <c r="AJ118" s="894"/>
      <c r="AK118" s="892" t="s">
        <v>294</v>
      </c>
      <c r="AL118" s="893"/>
      <c r="AM118" s="893"/>
      <c r="AN118" s="893"/>
      <c r="AO118" s="894"/>
      <c r="AP118" s="970" t="s">
        <v>417</v>
      </c>
      <c r="AQ118" s="971"/>
      <c r="AR118" s="971"/>
      <c r="AS118" s="971"/>
      <c r="AT118" s="972"/>
      <c r="AU118" s="908"/>
      <c r="AV118" s="909"/>
      <c r="AW118" s="909"/>
      <c r="AX118" s="909"/>
      <c r="AY118" s="909"/>
      <c r="AZ118" s="973" t="s">
        <v>445</v>
      </c>
      <c r="BA118" s="965"/>
      <c r="BB118" s="965"/>
      <c r="BC118" s="965"/>
      <c r="BD118" s="965"/>
      <c r="BE118" s="965"/>
      <c r="BF118" s="965"/>
      <c r="BG118" s="965"/>
      <c r="BH118" s="965"/>
      <c r="BI118" s="965"/>
      <c r="BJ118" s="965"/>
      <c r="BK118" s="965"/>
      <c r="BL118" s="965"/>
      <c r="BM118" s="965"/>
      <c r="BN118" s="965"/>
      <c r="BO118" s="965"/>
      <c r="BP118" s="966"/>
      <c r="BQ118" s="999" t="s">
        <v>121</v>
      </c>
      <c r="BR118" s="1000"/>
      <c r="BS118" s="1000"/>
      <c r="BT118" s="1000"/>
      <c r="BU118" s="1000"/>
      <c r="BV118" s="1000" t="s">
        <v>121</v>
      </c>
      <c r="BW118" s="1000"/>
      <c r="BX118" s="1000"/>
      <c r="BY118" s="1000"/>
      <c r="BZ118" s="1000"/>
      <c r="CA118" s="1000" t="s">
        <v>121</v>
      </c>
      <c r="CB118" s="1000"/>
      <c r="CC118" s="1000"/>
      <c r="CD118" s="1000"/>
      <c r="CE118" s="1000"/>
      <c r="CF118" s="920" t="s">
        <v>121</v>
      </c>
      <c r="CG118" s="921"/>
      <c r="CH118" s="921"/>
      <c r="CI118" s="921"/>
      <c r="CJ118" s="921"/>
      <c r="CK118" s="948"/>
      <c r="CL118" s="949"/>
      <c r="CM118" s="922" t="s">
        <v>446</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121</v>
      </c>
      <c r="DH118" s="959"/>
      <c r="DI118" s="959"/>
      <c r="DJ118" s="959"/>
      <c r="DK118" s="960"/>
      <c r="DL118" s="961" t="s">
        <v>121</v>
      </c>
      <c r="DM118" s="959"/>
      <c r="DN118" s="959"/>
      <c r="DO118" s="959"/>
      <c r="DP118" s="960"/>
      <c r="DQ118" s="961" t="s">
        <v>121</v>
      </c>
      <c r="DR118" s="959"/>
      <c r="DS118" s="959"/>
      <c r="DT118" s="959"/>
      <c r="DU118" s="960"/>
      <c r="DV118" s="962" t="s">
        <v>121</v>
      </c>
      <c r="DW118" s="963"/>
      <c r="DX118" s="963"/>
      <c r="DY118" s="963"/>
      <c r="DZ118" s="964"/>
    </row>
    <row r="119" spans="1:130" s="218" customFormat="1" ht="26.25" customHeight="1" x14ac:dyDescent="0.15">
      <c r="A119" s="1056" t="s">
        <v>421</v>
      </c>
      <c r="B119" s="947"/>
      <c r="C119" s="929" t="s">
        <v>422</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121</v>
      </c>
      <c r="AB119" s="900"/>
      <c r="AC119" s="900"/>
      <c r="AD119" s="900"/>
      <c r="AE119" s="901"/>
      <c r="AF119" s="902" t="s">
        <v>121</v>
      </c>
      <c r="AG119" s="900"/>
      <c r="AH119" s="900"/>
      <c r="AI119" s="900"/>
      <c r="AJ119" s="901"/>
      <c r="AK119" s="902" t="s">
        <v>121</v>
      </c>
      <c r="AL119" s="900"/>
      <c r="AM119" s="900"/>
      <c r="AN119" s="900"/>
      <c r="AO119" s="901"/>
      <c r="AP119" s="903" t="s">
        <v>121</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447</v>
      </c>
      <c r="BP119" s="1005"/>
      <c r="BQ119" s="999">
        <v>22147879</v>
      </c>
      <c r="BR119" s="1000"/>
      <c r="BS119" s="1000"/>
      <c r="BT119" s="1000"/>
      <c r="BU119" s="1000"/>
      <c r="BV119" s="1000">
        <v>21594065</v>
      </c>
      <c r="BW119" s="1000"/>
      <c r="BX119" s="1000"/>
      <c r="BY119" s="1000"/>
      <c r="BZ119" s="1000"/>
      <c r="CA119" s="1000">
        <v>21231281</v>
      </c>
      <c r="CB119" s="1000"/>
      <c r="CC119" s="1000"/>
      <c r="CD119" s="1000"/>
      <c r="CE119" s="1000"/>
      <c r="CF119" s="1001"/>
      <c r="CG119" s="1002"/>
      <c r="CH119" s="1002"/>
      <c r="CI119" s="1002"/>
      <c r="CJ119" s="1003"/>
      <c r="CK119" s="950"/>
      <c r="CL119" s="951"/>
      <c r="CM119" s="973" t="s">
        <v>448</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121</v>
      </c>
      <c r="DH119" s="986"/>
      <c r="DI119" s="986"/>
      <c r="DJ119" s="986"/>
      <c r="DK119" s="987"/>
      <c r="DL119" s="985" t="s">
        <v>121</v>
      </c>
      <c r="DM119" s="986"/>
      <c r="DN119" s="986"/>
      <c r="DO119" s="986"/>
      <c r="DP119" s="987"/>
      <c r="DQ119" s="985" t="s">
        <v>121</v>
      </c>
      <c r="DR119" s="986"/>
      <c r="DS119" s="986"/>
      <c r="DT119" s="986"/>
      <c r="DU119" s="987"/>
      <c r="DV119" s="988" t="s">
        <v>121</v>
      </c>
      <c r="DW119" s="989"/>
      <c r="DX119" s="989"/>
      <c r="DY119" s="989"/>
      <c r="DZ119" s="990"/>
    </row>
    <row r="120" spans="1:130" s="218" customFormat="1" ht="26.25" customHeight="1" x14ac:dyDescent="0.15">
      <c r="A120" s="1057"/>
      <c r="B120" s="949"/>
      <c r="C120" s="922" t="s">
        <v>425</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121</v>
      </c>
      <c r="AB120" s="959"/>
      <c r="AC120" s="959"/>
      <c r="AD120" s="959"/>
      <c r="AE120" s="960"/>
      <c r="AF120" s="961" t="s">
        <v>121</v>
      </c>
      <c r="AG120" s="959"/>
      <c r="AH120" s="959"/>
      <c r="AI120" s="959"/>
      <c r="AJ120" s="960"/>
      <c r="AK120" s="961" t="s">
        <v>121</v>
      </c>
      <c r="AL120" s="959"/>
      <c r="AM120" s="959"/>
      <c r="AN120" s="959"/>
      <c r="AO120" s="960"/>
      <c r="AP120" s="962" t="s">
        <v>121</v>
      </c>
      <c r="AQ120" s="963"/>
      <c r="AR120" s="963"/>
      <c r="AS120" s="963"/>
      <c r="AT120" s="964"/>
      <c r="AU120" s="991" t="s">
        <v>449</v>
      </c>
      <c r="AV120" s="992"/>
      <c r="AW120" s="992"/>
      <c r="AX120" s="992"/>
      <c r="AY120" s="993"/>
      <c r="AZ120" s="929" t="s">
        <v>450</v>
      </c>
      <c r="BA120" s="897"/>
      <c r="BB120" s="897"/>
      <c r="BC120" s="897"/>
      <c r="BD120" s="897"/>
      <c r="BE120" s="897"/>
      <c r="BF120" s="897"/>
      <c r="BG120" s="897"/>
      <c r="BH120" s="897"/>
      <c r="BI120" s="897"/>
      <c r="BJ120" s="897"/>
      <c r="BK120" s="897"/>
      <c r="BL120" s="897"/>
      <c r="BM120" s="897"/>
      <c r="BN120" s="897"/>
      <c r="BO120" s="897"/>
      <c r="BP120" s="898"/>
      <c r="BQ120" s="930">
        <v>5546547</v>
      </c>
      <c r="BR120" s="931"/>
      <c r="BS120" s="931"/>
      <c r="BT120" s="931"/>
      <c r="BU120" s="931"/>
      <c r="BV120" s="931">
        <v>4833293</v>
      </c>
      <c r="BW120" s="931"/>
      <c r="BX120" s="931"/>
      <c r="BY120" s="931"/>
      <c r="BZ120" s="931"/>
      <c r="CA120" s="931">
        <v>4556095</v>
      </c>
      <c r="CB120" s="931"/>
      <c r="CC120" s="931"/>
      <c r="CD120" s="931"/>
      <c r="CE120" s="931"/>
      <c r="CF120" s="944">
        <v>35.1</v>
      </c>
      <c r="CG120" s="945"/>
      <c r="CH120" s="945"/>
      <c r="CI120" s="945"/>
      <c r="CJ120" s="945"/>
      <c r="CK120" s="1006" t="s">
        <v>451</v>
      </c>
      <c r="CL120" s="1007"/>
      <c r="CM120" s="1007"/>
      <c r="CN120" s="1007"/>
      <c r="CO120" s="1008"/>
      <c r="CP120" s="1014" t="s">
        <v>396</v>
      </c>
      <c r="CQ120" s="1015"/>
      <c r="CR120" s="1015"/>
      <c r="CS120" s="1015"/>
      <c r="CT120" s="1015"/>
      <c r="CU120" s="1015"/>
      <c r="CV120" s="1015"/>
      <c r="CW120" s="1015"/>
      <c r="CX120" s="1015"/>
      <c r="CY120" s="1015"/>
      <c r="CZ120" s="1015"/>
      <c r="DA120" s="1015"/>
      <c r="DB120" s="1015"/>
      <c r="DC120" s="1015"/>
      <c r="DD120" s="1015"/>
      <c r="DE120" s="1015"/>
      <c r="DF120" s="1016"/>
      <c r="DG120" s="930">
        <v>2339931</v>
      </c>
      <c r="DH120" s="931"/>
      <c r="DI120" s="931"/>
      <c r="DJ120" s="931"/>
      <c r="DK120" s="931"/>
      <c r="DL120" s="931">
        <v>2741663</v>
      </c>
      <c r="DM120" s="931"/>
      <c r="DN120" s="931"/>
      <c r="DO120" s="931"/>
      <c r="DP120" s="931"/>
      <c r="DQ120" s="931">
        <v>2330503</v>
      </c>
      <c r="DR120" s="931"/>
      <c r="DS120" s="931"/>
      <c r="DT120" s="931"/>
      <c r="DU120" s="931"/>
      <c r="DV120" s="932">
        <v>18</v>
      </c>
      <c r="DW120" s="932"/>
      <c r="DX120" s="932"/>
      <c r="DY120" s="932"/>
      <c r="DZ120" s="933"/>
    </row>
    <row r="121" spans="1:130" s="218" customFormat="1" ht="26.25" customHeight="1" x14ac:dyDescent="0.15">
      <c r="A121" s="1057"/>
      <c r="B121" s="949"/>
      <c r="C121" s="974" t="s">
        <v>452</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v>27407</v>
      </c>
      <c r="AB121" s="959"/>
      <c r="AC121" s="959"/>
      <c r="AD121" s="959"/>
      <c r="AE121" s="960"/>
      <c r="AF121" s="961" t="s">
        <v>121</v>
      </c>
      <c r="AG121" s="959"/>
      <c r="AH121" s="959"/>
      <c r="AI121" s="959"/>
      <c r="AJ121" s="960"/>
      <c r="AK121" s="961" t="s">
        <v>121</v>
      </c>
      <c r="AL121" s="959"/>
      <c r="AM121" s="959"/>
      <c r="AN121" s="959"/>
      <c r="AO121" s="960"/>
      <c r="AP121" s="962" t="s">
        <v>121</v>
      </c>
      <c r="AQ121" s="963"/>
      <c r="AR121" s="963"/>
      <c r="AS121" s="963"/>
      <c r="AT121" s="964"/>
      <c r="AU121" s="994"/>
      <c r="AV121" s="995"/>
      <c r="AW121" s="995"/>
      <c r="AX121" s="995"/>
      <c r="AY121" s="996"/>
      <c r="AZ121" s="922" t="s">
        <v>453</v>
      </c>
      <c r="BA121" s="923"/>
      <c r="BB121" s="923"/>
      <c r="BC121" s="923"/>
      <c r="BD121" s="923"/>
      <c r="BE121" s="923"/>
      <c r="BF121" s="923"/>
      <c r="BG121" s="923"/>
      <c r="BH121" s="923"/>
      <c r="BI121" s="923"/>
      <c r="BJ121" s="923"/>
      <c r="BK121" s="923"/>
      <c r="BL121" s="923"/>
      <c r="BM121" s="923"/>
      <c r="BN121" s="923"/>
      <c r="BO121" s="923"/>
      <c r="BP121" s="924"/>
      <c r="BQ121" s="925">
        <v>651057</v>
      </c>
      <c r="BR121" s="926"/>
      <c r="BS121" s="926"/>
      <c r="BT121" s="926"/>
      <c r="BU121" s="926"/>
      <c r="BV121" s="926">
        <v>554886</v>
      </c>
      <c r="BW121" s="926"/>
      <c r="BX121" s="926"/>
      <c r="BY121" s="926"/>
      <c r="BZ121" s="926"/>
      <c r="CA121" s="926">
        <v>907683</v>
      </c>
      <c r="CB121" s="926"/>
      <c r="CC121" s="926"/>
      <c r="CD121" s="926"/>
      <c r="CE121" s="926"/>
      <c r="CF121" s="920">
        <v>7</v>
      </c>
      <c r="CG121" s="921"/>
      <c r="CH121" s="921"/>
      <c r="CI121" s="921"/>
      <c r="CJ121" s="921"/>
      <c r="CK121" s="1009"/>
      <c r="CL121" s="1010"/>
      <c r="CM121" s="1010"/>
      <c r="CN121" s="1010"/>
      <c r="CO121" s="1011"/>
      <c r="CP121" s="1019" t="s">
        <v>397</v>
      </c>
      <c r="CQ121" s="1020"/>
      <c r="CR121" s="1020"/>
      <c r="CS121" s="1020"/>
      <c r="CT121" s="1020"/>
      <c r="CU121" s="1020"/>
      <c r="CV121" s="1020"/>
      <c r="CW121" s="1020"/>
      <c r="CX121" s="1020"/>
      <c r="CY121" s="1020"/>
      <c r="CZ121" s="1020"/>
      <c r="DA121" s="1020"/>
      <c r="DB121" s="1020"/>
      <c r="DC121" s="1020"/>
      <c r="DD121" s="1020"/>
      <c r="DE121" s="1020"/>
      <c r="DF121" s="1021"/>
      <c r="DG121" s="925" t="s">
        <v>121</v>
      </c>
      <c r="DH121" s="926"/>
      <c r="DI121" s="926"/>
      <c r="DJ121" s="926"/>
      <c r="DK121" s="926"/>
      <c r="DL121" s="926">
        <v>584893</v>
      </c>
      <c r="DM121" s="926"/>
      <c r="DN121" s="926"/>
      <c r="DO121" s="926"/>
      <c r="DP121" s="926"/>
      <c r="DQ121" s="926">
        <v>586852</v>
      </c>
      <c r="DR121" s="926"/>
      <c r="DS121" s="926"/>
      <c r="DT121" s="926"/>
      <c r="DU121" s="926"/>
      <c r="DV121" s="927">
        <v>4.5</v>
      </c>
      <c r="DW121" s="927"/>
      <c r="DX121" s="927"/>
      <c r="DY121" s="927"/>
      <c r="DZ121" s="928"/>
    </row>
    <row r="122" spans="1:130" s="218" customFormat="1" ht="26.25" customHeight="1" x14ac:dyDescent="0.15">
      <c r="A122" s="1057"/>
      <c r="B122" s="949"/>
      <c r="C122" s="922" t="s">
        <v>435</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121</v>
      </c>
      <c r="AB122" s="959"/>
      <c r="AC122" s="959"/>
      <c r="AD122" s="959"/>
      <c r="AE122" s="960"/>
      <c r="AF122" s="961" t="s">
        <v>121</v>
      </c>
      <c r="AG122" s="959"/>
      <c r="AH122" s="959"/>
      <c r="AI122" s="959"/>
      <c r="AJ122" s="960"/>
      <c r="AK122" s="961" t="s">
        <v>121</v>
      </c>
      <c r="AL122" s="959"/>
      <c r="AM122" s="959"/>
      <c r="AN122" s="959"/>
      <c r="AO122" s="960"/>
      <c r="AP122" s="962" t="s">
        <v>121</v>
      </c>
      <c r="AQ122" s="963"/>
      <c r="AR122" s="963"/>
      <c r="AS122" s="963"/>
      <c r="AT122" s="964"/>
      <c r="AU122" s="994"/>
      <c r="AV122" s="995"/>
      <c r="AW122" s="995"/>
      <c r="AX122" s="995"/>
      <c r="AY122" s="996"/>
      <c r="AZ122" s="973" t="s">
        <v>454</v>
      </c>
      <c r="BA122" s="965"/>
      <c r="BB122" s="965"/>
      <c r="BC122" s="965"/>
      <c r="BD122" s="965"/>
      <c r="BE122" s="965"/>
      <c r="BF122" s="965"/>
      <c r="BG122" s="965"/>
      <c r="BH122" s="965"/>
      <c r="BI122" s="965"/>
      <c r="BJ122" s="965"/>
      <c r="BK122" s="965"/>
      <c r="BL122" s="965"/>
      <c r="BM122" s="965"/>
      <c r="BN122" s="965"/>
      <c r="BO122" s="965"/>
      <c r="BP122" s="966"/>
      <c r="BQ122" s="999">
        <v>12995433</v>
      </c>
      <c r="BR122" s="1000"/>
      <c r="BS122" s="1000"/>
      <c r="BT122" s="1000"/>
      <c r="BU122" s="1000"/>
      <c r="BV122" s="1000">
        <v>12939367</v>
      </c>
      <c r="BW122" s="1000"/>
      <c r="BX122" s="1000"/>
      <c r="BY122" s="1000"/>
      <c r="BZ122" s="1000"/>
      <c r="CA122" s="1000">
        <v>12901593</v>
      </c>
      <c r="CB122" s="1000"/>
      <c r="CC122" s="1000"/>
      <c r="CD122" s="1000"/>
      <c r="CE122" s="1000"/>
      <c r="CF122" s="1017">
        <v>99.4</v>
      </c>
      <c r="CG122" s="1018"/>
      <c r="CH122" s="1018"/>
      <c r="CI122" s="1018"/>
      <c r="CJ122" s="1018"/>
      <c r="CK122" s="1009"/>
      <c r="CL122" s="1010"/>
      <c r="CM122" s="1010"/>
      <c r="CN122" s="1010"/>
      <c r="CO122" s="1011"/>
      <c r="CP122" s="1019" t="s">
        <v>392</v>
      </c>
      <c r="CQ122" s="1020"/>
      <c r="CR122" s="1020"/>
      <c r="CS122" s="1020"/>
      <c r="CT122" s="1020"/>
      <c r="CU122" s="1020"/>
      <c r="CV122" s="1020"/>
      <c r="CW122" s="1020"/>
      <c r="CX122" s="1020"/>
      <c r="CY122" s="1020"/>
      <c r="CZ122" s="1020"/>
      <c r="DA122" s="1020"/>
      <c r="DB122" s="1020"/>
      <c r="DC122" s="1020"/>
      <c r="DD122" s="1020"/>
      <c r="DE122" s="1020"/>
      <c r="DF122" s="1021"/>
      <c r="DG122" s="925" t="s">
        <v>121</v>
      </c>
      <c r="DH122" s="926"/>
      <c r="DI122" s="926"/>
      <c r="DJ122" s="926"/>
      <c r="DK122" s="926"/>
      <c r="DL122" s="926" t="s">
        <v>121</v>
      </c>
      <c r="DM122" s="926"/>
      <c r="DN122" s="926"/>
      <c r="DO122" s="926"/>
      <c r="DP122" s="926"/>
      <c r="DQ122" s="926" t="s">
        <v>121</v>
      </c>
      <c r="DR122" s="926"/>
      <c r="DS122" s="926"/>
      <c r="DT122" s="926"/>
      <c r="DU122" s="926"/>
      <c r="DV122" s="927" t="s">
        <v>121</v>
      </c>
      <c r="DW122" s="927"/>
      <c r="DX122" s="927"/>
      <c r="DY122" s="927"/>
      <c r="DZ122" s="928"/>
    </row>
    <row r="123" spans="1:130" s="218" customFormat="1" ht="26.25" customHeight="1" x14ac:dyDescent="0.15">
      <c r="A123" s="1057"/>
      <c r="B123" s="949"/>
      <c r="C123" s="922" t="s">
        <v>441</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121</v>
      </c>
      <c r="AB123" s="959"/>
      <c r="AC123" s="959"/>
      <c r="AD123" s="959"/>
      <c r="AE123" s="960"/>
      <c r="AF123" s="961" t="s">
        <v>121</v>
      </c>
      <c r="AG123" s="959"/>
      <c r="AH123" s="959"/>
      <c r="AI123" s="959"/>
      <c r="AJ123" s="960"/>
      <c r="AK123" s="961" t="s">
        <v>121</v>
      </c>
      <c r="AL123" s="959"/>
      <c r="AM123" s="959"/>
      <c r="AN123" s="959"/>
      <c r="AO123" s="960"/>
      <c r="AP123" s="962" t="s">
        <v>121</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455</v>
      </c>
      <c r="BP123" s="1005"/>
      <c r="BQ123" s="1063">
        <v>19193037</v>
      </c>
      <c r="BR123" s="1064"/>
      <c r="BS123" s="1064"/>
      <c r="BT123" s="1064"/>
      <c r="BU123" s="1064"/>
      <c r="BV123" s="1064">
        <v>18327546</v>
      </c>
      <c r="BW123" s="1064"/>
      <c r="BX123" s="1064"/>
      <c r="BY123" s="1064"/>
      <c r="BZ123" s="1064"/>
      <c r="CA123" s="1064">
        <v>18365371</v>
      </c>
      <c r="CB123" s="1064"/>
      <c r="CC123" s="1064"/>
      <c r="CD123" s="1064"/>
      <c r="CE123" s="1064"/>
      <c r="CF123" s="1001"/>
      <c r="CG123" s="1002"/>
      <c r="CH123" s="1002"/>
      <c r="CI123" s="1002"/>
      <c r="CJ123" s="1003"/>
      <c r="CK123" s="1009"/>
      <c r="CL123" s="1010"/>
      <c r="CM123" s="1010"/>
      <c r="CN123" s="1010"/>
      <c r="CO123" s="1011"/>
      <c r="CP123" s="1019" t="s">
        <v>393</v>
      </c>
      <c r="CQ123" s="1020"/>
      <c r="CR123" s="1020"/>
      <c r="CS123" s="1020"/>
      <c r="CT123" s="1020"/>
      <c r="CU123" s="1020"/>
      <c r="CV123" s="1020"/>
      <c r="CW123" s="1020"/>
      <c r="CX123" s="1020"/>
      <c r="CY123" s="1020"/>
      <c r="CZ123" s="1020"/>
      <c r="DA123" s="1020"/>
      <c r="DB123" s="1020"/>
      <c r="DC123" s="1020"/>
      <c r="DD123" s="1020"/>
      <c r="DE123" s="1020"/>
      <c r="DF123" s="1021"/>
      <c r="DG123" s="958" t="s">
        <v>121</v>
      </c>
      <c r="DH123" s="959"/>
      <c r="DI123" s="959"/>
      <c r="DJ123" s="959"/>
      <c r="DK123" s="960"/>
      <c r="DL123" s="961" t="s">
        <v>121</v>
      </c>
      <c r="DM123" s="959"/>
      <c r="DN123" s="959"/>
      <c r="DO123" s="959"/>
      <c r="DP123" s="960"/>
      <c r="DQ123" s="961" t="s">
        <v>121</v>
      </c>
      <c r="DR123" s="959"/>
      <c r="DS123" s="959"/>
      <c r="DT123" s="959"/>
      <c r="DU123" s="960"/>
      <c r="DV123" s="962" t="s">
        <v>121</v>
      </c>
      <c r="DW123" s="963"/>
      <c r="DX123" s="963"/>
      <c r="DY123" s="963"/>
      <c r="DZ123" s="964"/>
    </row>
    <row r="124" spans="1:130" s="218" customFormat="1" ht="26.25" customHeight="1" thickBot="1" x14ac:dyDescent="0.2">
      <c r="A124" s="1057"/>
      <c r="B124" s="949"/>
      <c r="C124" s="922" t="s">
        <v>444</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121</v>
      </c>
      <c r="AB124" s="959"/>
      <c r="AC124" s="959"/>
      <c r="AD124" s="959"/>
      <c r="AE124" s="960"/>
      <c r="AF124" s="961" t="s">
        <v>121</v>
      </c>
      <c r="AG124" s="959"/>
      <c r="AH124" s="959"/>
      <c r="AI124" s="959"/>
      <c r="AJ124" s="960"/>
      <c r="AK124" s="961" t="s">
        <v>121</v>
      </c>
      <c r="AL124" s="959"/>
      <c r="AM124" s="959"/>
      <c r="AN124" s="959"/>
      <c r="AO124" s="960"/>
      <c r="AP124" s="962" t="s">
        <v>121</v>
      </c>
      <c r="AQ124" s="963"/>
      <c r="AR124" s="963"/>
      <c r="AS124" s="963"/>
      <c r="AT124" s="964"/>
      <c r="AU124" s="1059" t="s">
        <v>456</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v>24.4</v>
      </c>
      <c r="BR124" s="1027"/>
      <c r="BS124" s="1027"/>
      <c r="BT124" s="1027"/>
      <c r="BU124" s="1027"/>
      <c r="BV124" s="1027">
        <v>26.2</v>
      </c>
      <c r="BW124" s="1027"/>
      <c r="BX124" s="1027"/>
      <c r="BY124" s="1027"/>
      <c r="BZ124" s="1027"/>
      <c r="CA124" s="1027">
        <v>22</v>
      </c>
      <c r="CB124" s="1027"/>
      <c r="CC124" s="1027"/>
      <c r="CD124" s="1027"/>
      <c r="CE124" s="1027"/>
      <c r="CF124" s="1028"/>
      <c r="CG124" s="1029"/>
      <c r="CH124" s="1029"/>
      <c r="CI124" s="1029"/>
      <c r="CJ124" s="1030"/>
      <c r="CK124" s="1012"/>
      <c r="CL124" s="1012"/>
      <c r="CM124" s="1012"/>
      <c r="CN124" s="1012"/>
      <c r="CO124" s="1013"/>
      <c r="CP124" s="1019" t="s">
        <v>457</v>
      </c>
      <c r="CQ124" s="1020"/>
      <c r="CR124" s="1020"/>
      <c r="CS124" s="1020"/>
      <c r="CT124" s="1020"/>
      <c r="CU124" s="1020"/>
      <c r="CV124" s="1020"/>
      <c r="CW124" s="1020"/>
      <c r="CX124" s="1020"/>
      <c r="CY124" s="1020"/>
      <c r="CZ124" s="1020"/>
      <c r="DA124" s="1020"/>
      <c r="DB124" s="1020"/>
      <c r="DC124" s="1020"/>
      <c r="DD124" s="1020"/>
      <c r="DE124" s="1020"/>
      <c r="DF124" s="1021"/>
      <c r="DG124" s="1004">
        <v>548443</v>
      </c>
      <c r="DH124" s="986"/>
      <c r="DI124" s="986"/>
      <c r="DJ124" s="986"/>
      <c r="DK124" s="987"/>
      <c r="DL124" s="985" t="s">
        <v>121</v>
      </c>
      <c r="DM124" s="986"/>
      <c r="DN124" s="986"/>
      <c r="DO124" s="986"/>
      <c r="DP124" s="987"/>
      <c r="DQ124" s="985" t="s">
        <v>121</v>
      </c>
      <c r="DR124" s="986"/>
      <c r="DS124" s="986"/>
      <c r="DT124" s="986"/>
      <c r="DU124" s="987"/>
      <c r="DV124" s="988" t="s">
        <v>121</v>
      </c>
      <c r="DW124" s="989"/>
      <c r="DX124" s="989"/>
      <c r="DY124" s="989"/>
      <c r="DZ124" s="990"/>
    </row>
    <row r="125" spans="1:130" s="218" customFormat="1" ht="26.25" customHeight="1" x14ac:dyDescent="0.15">
      <c r="A125" s="1057"/>
      <c r="B125" s="949"/>
      <c r="C125" s="922" t="s">
        <v>446</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121</v>
      </c>
      <c r="AB125" s="959"/>
      <c r="AC125" s="959"/>
      <c r="AD125" s="959"/>
      <c r="AE125" s="960"/>
      <c r="AF125" s="961" t="s">
        <v>121</v>
      </c>
      <c r="AG125" s="959"/>
      <c r="AH125" s="959"/>
      <c r="AI125" s="959"/>
      <c r="AJ125" s="960"/>
      <c r="AK125" s="961" t="s">
        <v>121</v>
      </c>
      <c r="AL125" s="959"/>
      <c r="AM125" s="959"/>
      <c r="AN125" s="959"/>
      <c r="AO125" s="960"/>
      <c r="AP125" s="962" t="s">
        <v>121</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458</v>
      </c>
      <c r="CL125" s="1007"/>
      <c r="CM125" s="1007"/>
      <c r="CN125" s="1007"/>
      <c r="CO125" s="1008"/>
      <c r="CP125" s="929" t="s">
        <v>459</v>
      </c>
      <c r="CQ125" s="897"/>
      <c r="CR125" s="897"/>
      <c r="CS125" s="897"/>
      <c r="CT125" s="897"/>
      <c r="CU125" s="897"/>
      <c r="CV125" s="897"/>
      <c r="CW125" s="897"/>
      <c r="CX125" s="897"/>
      <c r="CY125" s="897"/>
      <c r="CZ125" s="897"/>
      <c r="DA125" s="897"/>
      <c r="DB125" s="897"/>
      <c r="DC125" s="897"/>
      <c r="DD125" s="897"/>
      <c r="DE125" s="897"/>
      <c r="DF125" s="898"/>
      <c r="DG125" s="930" t="s">
        <v>121</v>
      </c>
      <c r="DH125" s="931"/>
      <c r="DI125" s="931"/>
      <c r="DJ125" s="931"/>
      <c r="DK125" s="931"/>
      <c r="DL125" s="931" t="s">
        <v>121</v>
      </c>
      <c r="DM125" s="931"/>
      <c r="DN125" s="931"/>
      <c r="DO125" s="931"/>
      <c r="DP125" s="931"/>
      <c r="DQ125" s="931" t="s">
        <v>121</v>
      </c>
      <c r="DR125" s="931"/>
      <c r="DS125" s="931"/>
      <c r="DT125" s="931"/>
      <c r="DU125" s="931"/>
      <c r="DV125" s="932" t="s">
        <v>121</v>
      </c>
      <c r="DW125" s="932"/>
      <c r="DX125" s="932"/>
      <c r="DY125" s="932"/>
      <c r="DZ125" s="933"/>
    </row>
    <row r="126" spans="1:130" s="218" customFormat="1" ht="26.25" customHeight="1" thickBot="1" x14ac:dyDescent="0.2">
      <c r="A126" s="1057"/>
      <c r="B126" s="949"/>
      <c r="C126" s="922" t="s">
        <v>448</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121</v>
      </c>
      <c r="AB126" s="959"/>
      <c r="AC126" s="959"/>
      <c r="AD126" s="959"/>
      <c r="AE126" s="960"/>
      <c r="AF126" s="961" t="s">
        <v>121</v>
      </c>
      <c r="AG126" s="959"/>
      <c r="AH126" s="959"/>
      <c r="AI126" s="959"/>
      <c r="AJ126" s="960"/>
      <c r="AK126" s="961" t="s">
        <v>121</v>
      </c>
      <c r="AL126" s="959"/>
      <c r="AM126" s="959"/>
      <c r="AN126" s="959"/>
      <c r="AO126" s="960"/>
      <c r="AP126" s="962" t="s">
        <v>121</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460</v>
      </c>
      <c r="CQ126" s="923"/>
      <c r="CR126" s="923"/>
      <c r="CS126" s="923"/>
      <c r="CT126" s="923"/>
      <c r="CU126" s="923"/>
      <c r="CV126" s="923"/>
      <c r="CW126" s="923"/>
      <c r="CX126" s="923"/>
      <c r="CY126" s="923"/>
      <c r="CZ126" s="923"/>
      <c r="DA126" s="923"/>
      <c r="DB126" s="923"/>
      <c r="DC126" s="923"/>
      <c r="DD126" s="923"/>
      <c r="DE126" s="923"/>
      <c r="DF126" s="924"/>
      <c r="DG126" s="925" t="s">
        <v>121</v>
      </c>
      <c r="DH126" s="926"/>
      <c r="DI126" s="926"/>
      <c r="DJ126" s="926"/>
      <c r="DK126" s="926"/>
      <c r="DL126" s="926" t="s">
        <v>121</v>
      </c>
      <c r="DM126" s="926"/>
      <c r="DN126" s="926"/>
      <c r="DO126" s="926"/>
      <c r="DP126" s="926"/>
      <c r="DQ126" s="926" t="s">
        <v>121</v>
      </c>
      <c r="DR126" s="926"/>
      <c r="DS126" s="926"/>
      <c r="DT126" s="926"/>
      <c r="DU126" s="926"/>
      <c r="DV126" s="927" t="s">
        <v>121</v>
      </c>
      <c r="DW126" s="927"/>
      <c r="DX126" s="927"/>
      <c r="DY126" s="927"/>
      <c r="DZ126" s="928"/>
    </row>
    <row r="127" spans="1:130" s="218" customFormat="1" ht="26.25" customHeight="1" x14ac:dyDescent="0.15">
      <c r="A127" s="1058"/>
      <c r="B127" s="951"/>
      <c r="C127" s="973" t="s">
        <v>461</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121</v>
      </c>
      <c r="AB127" s="959"/>
      <c r="AC127" s="959"/>
      <c r="AD127" s="959"/>
      <c r="AE127" s="960"/>
      <c r="AF127" s="961" t="s">
        <v>121</v>
      </c>
      <c r="AG127" s="959"/>
      <c r="AH127" s="959"/>
      <c r="AI127" s="959"/>
      <c r="AJ127" s="960"/>
      <c r="AK127" s="961" t="s">
        <v>121</v>
      </c>
      <c r="AL127" s="959"/>
      <c r="AM127" s="959"/>
      <c r="AN127" s="959"/>
      <c r="AO127" s="960"/>
      <c r="AP127" s="962" t="s">
        <v>121</v>
      </c>
      <c r="AQ127" s="963"/>
      <c r="AR127" s="963"/>
      <c r="AS127" s="963"/>
      <c r="AT127" s="964"/>
      <c r="AU127" s="220"/>
      <c r="AV127" s="220"/>
      <c r="AW127" s="220"/>
      <c r="AX127" s="1031" t="s">
        <v>462</v>
      </c>
      <c r="AY127" s="1032"/>
      <c r="AZ127" s="1032"/>
      <c r="BA127" s="1032"/>
      <c r="BB127" s="1032"/>
      <c r="BC127" s="1032"/>
      <c r="BD127" s="1032"/>
      <c r="BE127" s="1033"/>
      <c r="BF127" s="1034" t="s">
        <v>463</v>
      </c>
      <c r="BG127" s="1032"/>
      <c r="BH127" s="1032"/>
      <c r="BI127" s="1032"/>
      <c r="BJ127" s="1032"/>
      <c r="BK127" s="1032"/>
      <c r="BL127" s="1033"/>
      <c r="BM127" s="1034" t="s">
        <v>464</v>
      </c>
      <c r="BN127" s="1032"/>
      <c r="BO127" s="1032"/>
      <c r="BP127" s="1032"/>
      <c r="BQ127" s="1032"/>
      <c r="BR127" s="1032"/>
      <c r="BS127" s="1033"/>
      <c r="BT127" s="1034" t="s">
        <v>465</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466</v>
      </c>
      <c r="CQ127" s="923"/>
      <c r="CR127" s="923"/>
      <c r="CS127" s="923"/>
      <c r="CT127" s="923"/>
      <c r="CU127" s="923"/>
      <c r="CV127" s="923"/>
      <c r="CW127" s="923"/>
      <c r="CX127" s="923"/>
      <c r="CY127" s="923"/>
      <c r="CZ127" s="923"/>
      <c r="DA127" s="923"/>
      <c r="DB127" s="923"/>
      <c r="DC127" s="923"/>
      <c r="DD127" s="923"/>
      <c r="DE127" s="923"/>
      <c r="DF127" s="924"/>
      <c r="DG127" s="925" t="s">
        <v>121</v>
      </c>
      <c r="DH127" s="926"/>
      <c r="DI127" s="926"/>
      <c r="DJ127" s="926"/>
      <c r="DK127" s="926"/>
      <c r="DL127" s="926" t="s">
        <v>121</v>
      </c>
      <c r="DM127" s="926"/>
      <c r="DN127" s="926"/>
      <c r="DO127" s="926"/>
      <c r="DP127" s="926"/>
      <c r="DQ127" s="926" t="s">
        <v>121</v>
      </c>
      <c r="DR127" s="926"/>
      <c r="DS127" s="926"/>
      <c r="DT127" s="926"/>
      <c r="DU127" s="926"/>
      <c r="DV127" s="927" t="s">
        <v>121</v>
      </c>
      <c r="DW127" s="927"/>
      <c r="DX127" s="927"/>
      <c r="DY127" s="927"/>
      <c r="DZ127" s="928"/>
    </row>
    <row r="128" spans="1:130" s="218" customFormat="1" ht="26.25" customHeight="1" thickBot="1" x14ac:dyDescent="0.2">
      <c r="A128" s="1041" t="s">
        <v>467</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468</v>
      </c>
      <c r="X128" s="1043"/>
      <c r="Y128" s="1043"/>
      <c r="Z128" s="1044"/>
      <c r="AA128" s="1045">
        <v>19938</v>
      </c>
      <c r="AB128" s="1046"/>
      <c r="AC128" s="1046"/>
      <c r="AD128" s="1046"/>
      <c r="AE128" s="1047"/>
      <c r="AF128" s="1048">
        <v>14151</v>
      </c>
      <c r="AG128" s="1046"/>
      <c r="AH128" s="1046"/>
      <c r="AI128" s="1046"/>
      <c r="AJ128" s="1047"/>
      <c r="AK128" s="1048">
        <v>14125</v>
      </c>
      <c r="AL128" s="1046"/>
      <c r="AM128" s="1046"/>
      <c r="AN128" s="1046"/>
      <c r="AO128" s="1047"/>
      <c r="AP128" s="1049"/>
      <c r="AQ128" s="1050"/>
      <c r="AR128" s="1050"/>
      <c r="AS128" s="1050"/>
      <c r="AT128" s="1051"/>
      <c r="AU128" s="220"/>
      <c r="AV128" s="220"/>
      <c r="AW128" s="220"/>
      <c r="AX128" s="896" t="s">
        <v>469</v>
      </c>
      <c r="AY128" s="897"/>
      <c r="AZ128" s="897"/>
      <c r="BA128" s="897"/>
      <c r="BB128" s="897"/>
      <c r="BC128" s="897"/>
      <c r="BD128" s="897"/>
      <c r="BE128" s="898"/>
      <c r="BF128" s="1052" t="s">
        <v>121</v>
      </c>
      <c r="BG128" s="1053"/>
      <c r="BH128" s="1053"/>
      <c r="BI128" s="1053"/>
      <c r="BJ128" s="1053"/>
      <c r="BK128" s="1053"/>
      <c r="BL128" s="1054"/>
      <c r="BM128" s="1052">
        <v>12.85</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470</v>
      </c>
      <c r="CQ128" s="726"/>
      <c r="CR128" s="726"/>
      <c r="CS128" s="726"/>
      <c r="CT128" s="726"/>
      <c r="CU128" s="726"/>
      <c r="CV128" s="726"/>
      <c r="CW128" s="726"/>
      <c r="CX128" s="726"/>
      <c r="CY128" s="726"/>
      <c r="CZ128" s="726"/>
      <c r="DA128" s="726"/>
      <c r="DB128" s="726"/>
      <c r="DC128" s="726"/>
      <c r="DD128" s="726"/>
      <c r="DE128" s="726"/>
      <c r="DF128" s="1036"/>
      <c r="DG128" s="1037" t="s">
        <v>121</v>
      </c>
      <c r="DH128" s="1038"/>
      <c r="DI128" s="1038"/>
      <c r="DJ128" s="1038"/>
      <c r="DK128" s="1038"/>
      <c r="DL128" s="1038" t="s">
        <v>121</v>
      </c>
      <c r="DM128" s="1038"/>
      <c r="DN128" s="1038"/>
      <c r="DO128" s="1038"/>
      <c r="DP128" s="1038"/>
      <c r="DQ128" s="1038" t="s">
        <v>121</v>
      </c>
      <c r="DR128" s="1038"/>
      <c r="DS128" s="1038"/>
      <c r="DT128" s="1038"/>
      <c r="DU128" s="1038"/>
      <c r="DV128" s="1039" t="s">
        <v>121</v>
      </c>
      <c r="DW128" s="1039"/>
      <c r="DX128" s="1039"/>
      <c r="DY128" s="1039"/>
      <c r="DZ128" s="1040"/>
    </row>
    <row r="129" spans="1:131" s="218" customFormat="1" ht="26.25" customHeight="1" x14ac:dyDescent="0.15">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471</v>
      </c>
      <c r="X129" s="1071"/>
      <c r="Y129" s="1071"/>
      <c r="Z129" s="1072"/>
      <c r="AA129" s="958">
        <v>13306775</v>
      </c>
      <c r="AB129" s="959"/>
      <c r="AC129" s="959"/>
      <c r="AD129" s="959"/>
      <c r="AE129" s="960"/>
      <c r="AF129" s="961">
        <v>13604063</v>
      </c>
      <c r="AG129" s="959"/>
      <c r="AH129" s="959"/>
      <c r="AI129" s="959"/>
      <c r="AJ129" s="960"/>
      <c r="AK129" s="961">
        <v>14102733</v>
      </c>
      <c r="AL129" s="959"/>
      <c r="AM129" s="959"/>
      <c r="AN129" s="959"/>
      <c r="AO129" s="960"/>
      <c r="AP129" s="1073"/>
      <c r="AQ129" s="1074"/>
      <c r="AR129" s="1074"/>
      <c r="AS129" s="1074"/>
      <c r="AT129" s="1075"/>
      <c r="AU129" s="221"/>
      <c r="AV129" s="221"/>
      <c r="AW129" s="221"/>
      <c r="AX129" s="1065" t="s">
        <v>472</v>
      </c>
      <c r="AY129" s="923"/>
      <c r="AZ129" s="923"/>
      <c r="BA129" s="923"/>
      <c r="BB129" s="923"/>
      <c r="BC129" s="923"/>
      <c r="BD129" s="923"/>
      <c r="BE129" s="924"/>
      <c r="BF129" s="1066" t="s">
        <v>121</v>
      </c>
      <c r="BG129" s="1067"/>
      <c r="BH129" s="1067"/>
      <c r="BI129" s="1067"/>
      <c r="BJ129" s="1067"/>
      <c r="BK129" s="1067"/>
      <c r="BL129" s="1068"/>
      <c r="BM129" s="1066">
        <v>17.850000000000001</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934" t="s">
        <v>473</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474</v>
      </c>
      <c r="X130" s="1071"/>
      <c r="Y130" s="1071"/>
      <c r="Z130" s="1072"/>
      <c r="AA130" s="958">
        <v>1197943</v>
      </c>
      <c r="AB130" s="959"/>
      <c r="AC130" s="959"/>
      <c r="AD130" s="959"/>
      <c r="AE130" s="960"/>
      <c r="AF130" s="961">
        <v>1161063</v>
      </c>
      <c r="AG130" s="959"/>
      <c r="AH130" s="959"/>
      <c r="AI130" s="959"/>
      <c r="AJ130" s="960"/>
      <c r="AK130" s="961">
        <v>1120387</v>
      </c>
      <c r="AL130" s="959"/>
      <c r="AM130" s="959"/>
      <c r="AN130" s="959"/>
      <c r="AO130" s="960"/>
      <c r="AP130" s="1073"/>
      <c r="AQ130" s="1074"/>
      <c r="AR130" s="1074"/>
      <c r="AS130" s="1074"/>
      <c r="AT130" s="1075"/>
      <c r="AU130" s="221"/>
      <c r="AV130" s="221"/>
      <c r="AW130" s="221"/>
      <c r="AX130" s="1065" t="s">
        <v>475</v>
      </c>
      <c r="AY130" s="923"/>
      <c r="AZ130" s="923"/>
      <c r="BA130" s="923"/>
      <c r="BB130" s="923"/>
      <c r="BC130" s="923"/>
      <c r="BD130" s="923"/>
      <c r="BE130" s="924"/>
      <c r="BF130" s="1101">
        <v>9.1999999999999993</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476</v>
      </c>
      <c r="X131" s="1108"/>
      <c r="Y131" s="1108"/>
      <c r="Z131" s="1109"/>
      <c r="AA131" s="1004">
        <v>12108832</v>
      </c>
      <c r="AB131" s="986"/>
      <c r="AC131" s="986"/>
      <c r="AD131" s="986"/>
      <c r="AE131" s="987"/>
      <c r="AF131" s="985">
        <v>12443000</v>
      </c>
      <c r="AG131" s="986"/>
      <c r="AH131" s="986"/>
      <c r="AI131" s="986"/>
      <c r="AJ131" s="987"/>
      <c r="AK131" s="985">
        <v>12982346</v>
      </c>
      <c r="AL131" s="986"/>
      <c r="AM131" s="986"/>
      <c r="AN131" s="986"/>
      <c r="AO131" s="987"/>
      <c r="AP131" s="1110"/>
      <c r="AQ131" s="1111"/>
      <c r="AR131" s="1111"/>
      <c r="AS131" s="1111"/>
      <c r="AT131" s="1112"/>
      <c r="AU131" s="221"/>
      <c r="AV131" s="221"/>
      <c r="AW131" s="221"/>
      <c r="AX131" s="1083" t="s">
        <v>477</v>
      </c>
      <c r="AY131" s="726"/>
      <c r="AZ131" s="726"/>
      <c r="BA131" s="726"/>
      <c r="BB131" s="726"/>
      <c r="BC131" s="726"/>
      <c r="BD131" s="726"/>
      <c r="BE131" s="1036"/>
      <c r="BF131" s="1084">
        <v>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1090" t="s">
        <v>478</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479</v>
      </c>
      <c r="W132" s="1094"/>
      <c r="X132" s="1094"/>
      <c r="Y132" s="1094"/>
      <c r="Z132" s="1095"/>
      <c r="AA132" s="1096">
        <v>9.5397392580000009</v>
      </c>
      <c r="AB132" s="1097"/>
      <c r="AC132" s="1097"/>
      <c r="AD132" s="1097"/>
      <c r="AE132" s="1098"/>
      <c r="AF132" s="1099">
        <v>9.0837097159999995</v>
      </c>
      <c r="AG132" s="1097"/>
      <c r="AH132" s="1097"/>
      <c r="AI132" s="1097"/>
      <c r="AJ132" s="1098"/>
      <c r="AK132" s="1099">
        <v>9.1389799660000008</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480</v>
      </c>
      <c r="W133" s="1077"/>
      <c r="X133" s="1077"/>
      <c r="Y133" s="1077"/>
      <c r="Z133" s="1078"/>
      <c r="AA133" s="1079">
        <v>8.6</v>
      </c>
      <c r="AB133" s="1080"/>
      <c r="AC133" s="1080"/>
      <c r="AD133" s="1080"/>
      <c r="AE133" s="1081"/>
      <c r="AF133" s="1079">
        <v>8.9</v>
      </c>
      <c r="AG133" s="1080"/>
      <c r="AH133" s="1080"/>
      <c r="AI133" s="1080"/>
      <c r="AJ133" s="1081"/>
      <c r="AK133" s="1079">
        <v>9.1999999999999993</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iRP6KWEDNdvnrMkL0bsSKc1DlGn1iHzNkZD0H2QTbBQfZp0xfkc5ctjJhwAw1/Rh8ypXgjwAfQnWmK/tqBdQfw==" saltValue="Y4lHLi5mZTiF/EDRX6y8yg=="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tabSelected="1" view="pageBreakPreview" zoomScale="55" zoomScaleNormal="85" zoomScaleSheetLayoutView="55" workbookViewId="0">
      <selection activeCell="AX27" sqref="AX27"/>
    </sheetView>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481</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5JsSwWIrlKCQDeQOtFYqjt+duR8C67pUtdHJ6vwFnexzNAzqbtAfz3S1yhotYzbkugopl67Z6Lk6oGUHlUjc2g==" saltValue="3+hdfT/xnh3dZVZNeAg/S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34" zoomScale="70" zoomScaleNormal="7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Gr13C4+ilLL1HPktveToV9S1ORzMkjaX3UAjXxKfMccJQfp0OYLYW5CrK4OaOQKn+AU2n8furVvhnvdtKi1OJg==" saltValue="xd/3OFSceJqWX0GJsvspOg==" spinCount="100000"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34"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482</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483</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484</v>
      </c>
      <c r="AP7" s="260"/>
      <c r="AQ7" s="261" t="s">
        <v>485</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486</v>
      </c>
      <c r="AQ8" s="267" t="s">
        <v>487</v>
      </c>
      <c r="AR8" s="268" t="s">
        <v>488</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489</v>
      </c>
      <c r="AL9" s="1117"/>
      <c r="AM9" s="1117"/>
      <c r="AN9" s="1118"/>
      <c r="AO9" s="269">
        <v>4496278</v>
      </c>
      <c r="AP9" s="269">
        <v>72229</v>
      </c>
      <c r="AQ9" s="270">
        <v>95899</v>
      </c>
      <c r="AR9" s="271">
        <v>-24.7</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490</v>
      </c>
      <c r="AL10" s="1117"/>
      <c r="AM10" s="1117"/>
      <c r="AN10" s="1118"/>
      <c r="AO10" s="272">
        <v>60349</v>
      </c>
      <c r="AP10" s="272">
        <v>969</v>
      </c>
      <c r="AQ10" s="273">
        <v>7418</v>
      </c>
      <c r="AR10" s="274">
        <v>-86.9</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491</v>
      </c>
      <c r="AL11" s="1117"/>
      <c r="AM11" s="1117"/>
      <c r="AN11" s="1118"/>
      <c r="AO11" s="272">
        <v>64686</v>
      </c>
      <c r="AP11" s="272">
        <v>1039</v>
      </c>
      <c r="AQ11" s="273">
        <v>1842</v>
      </c>
      <c r="AR11" s="274">
        <v>-43.6</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492</v>
      </c>
      <c r="AL12" s="1117"/>
      <c r="AM12" s="1117"/>
      <c r="AN12" s="1118"/>
      <c r="AO12" s="272" t="s">
        <v>493</v>
      </c>
      <c r="AP12" s="272" t="s">
        <v>493</v>
      </c>
      <c r="AQ12" s="273">
        <v>18</v>
      </c>
      <c r="AR12" s="274" t="s">
        <v>493</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494</v>
      </c>
      <c r="AL13" s="1117"/>
      <c r="AM13" s="1117"/>
      <c r="AN13" s="1118"/>
      <c r="AO13" s="272">
        <v>258464</v>
      </c>
      <c r="AP13" s="272">
        <v>4152</v>
      </c>
      <c r="AQ13" s="273">
        <v>3674</v>
      </c>
      <c r="AR13" s="274">
        <v>13</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495</v>
      </c>
      <c r="AL14" s="1117"/>
      <c r="AM14" s="1117"/>
      <c r="AN14" s="1118"/>
      <c r="AO14" s="272">
        <v>6182</v>
      </c>
      <c r="AP14" s="272">
        <v>99</v>
      </c>
      <c r="AQ14" s="273">
        <v>2040</v>
      </c>
      <c r="AR14" s="274">
        <v>-95.1</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496</v>
      </c>
      <c r="AL15" s="1120"/>
      <c r="AM15" s="1120"/>
      <c r="AN15" s="1121"/>
      <c r="AO15" s="272">
        <v>-212344</v>
      </c>
      <c r="AP15" s="272">
        <v>-3411</v>
      </c>
      <c r="AQ15" s="273">
        <v>-5724</v>
      </c>
      <c r="AR15" s="274">
        <v>-40.4</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4673615</v>
      </c>
      <c r="AP16" s="272">
        <v>75078</v>
      </c>
      <c r="AQ16" s="273">
        <v>105167</v>
      </c>
      <c r="AR16" s="274">
        <v>-28.6</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497</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498</v>
      </c>
      <c r="AP20" s="281" t="s">
        <v>499</v>
      </c>
      <c r="AQ20" s="282" t="s">
        <v>500</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501</v>
      </c>
      <c r="AL21" s="1123"/>
      <c r="AM21" s="1123"/>
      <c r="AN21" s="1124"/>
      <c r="AO21" s="285">
        <v>6.78</v>
      </c>
      <c r="AP21" s="286">
        <v>8.91</v>
      </c>
      <c r="AQ21" s="287">
        <v>-2.13</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502</v>
      </c>
      <c r="AL22" s="1123"/>
      <c r="AM22" s="1123"/>
      <c r="AN22" s="1124"/>
      <c r="AO22" s="290">
        <v>94.9</v>
      </c>
      <c r="AP22" s="291">
        <v>97.6</v>
      </c>
      <c r="AQ22" s="292">
        <v>-2.7</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13" t="s">
        <v>503</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x14ac:dyDescent="0.15">
      <c r="A27" s="297"/>
      <c r="AO27" s="250"/>
      <c r="AP27" s="250"/>
      <c r="AQ27" s="250"/>
      <c r="AR27" s="250"/>
      <c r="AS27" s="250"/>
      <c r="AT27" s="250"/>
    </row>
    <row r="28" spans="1:46" ht="17.25" x14ac:dyDescent="0.15">
      <c r="A28" s="251" t="s">
        <v>504</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505</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484</v>
      </c>
      <c r="AP30" s="260"/>
      <c r="AQ30" s="261" t="s">
        <v>485</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486</v>
      </c>
      <c r="AQ31" s="267" t="s">
        <v>487</v>
      </c>
      <c r="AR31" s="268" t="s">
        <v>488</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506</v>
      </c>
      <c r="AL32" s="1131"/>
      <c r="AM32" s="1131"/>
      <c r="AN32" s="1132"/>
      <c r="AO32" s="300">
        <v>1844545</v>
      </c>
      <c r="AP32" s="300">
        <v>29631</v>
      </c>
      <c r="AQ32" s="301">
        <v>63956</v>
      </c>
      <c r="AR32" s="302">
        <v>-53.7</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507</v>
      </c>
      <c r="AL33" s="1131"/>
      <c r="AM33" s="1131"/>
      <c r="AN33" s="1132"/>
      <c r="AO33" s="300" t="s">
        <v>493</v>
      </c>
      <c r="AP33" s="300" t="s">
        <v>493</v>
      </c>
      <c r="AQ33" s="301" t="s">
        <v>493</v>
      </c>
      <c r="AR33" s="302" t="s">
        <v>493</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508</v>
      </c>
      <c r="AL34" s="1131"/>
      <c r="AM34" s="1131"/>
      <c r="AN34" s="1132"/>
      <c r="AO34" s="300" t="s">
        <v>493</v>
      </c>
      <c r="AP34" s="300" t="s">
        <v>493</v>
      </c>
      <c r="AQ34" s="301">
        <v>4</v>
      </c>
      <c r="AR34" s="302" t="s">
        <v>493</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509</v>
      </c>
      <c r="AL35" s="1131"/>
      <c r="AM35" s="1131"/>
      <c r="AN35" s="1132"/>
      <c r="AO35" s="300">
        <v>375688</v>
      </c>
      <c r="AP35" s="300">
        <v>6035</v>
      </c>
      <c r="AQ35" s="301">
        <v>14498</v>
      </c>
      <c r="AR35" s="302">
        <v>-58.4</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510</v>
      </c>
      <c r="AL36" s="1131"/>
      <c r="AM36" s="1131"/>
      <c r="AN36" s="1132"/>
      <c r="AO36" s="300">
        <v>99969</v>
      </c>
      <c r="AP36" s="300">
        <v>1606</v>
      </c>
      <c r="AQ36" s="301">
        <v>1993</v>
      </c>
      <c r="AR36" s="302">
        <v>-19.399999999999999</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511</v>
      </c>
      <c r="AL37" s="1131"/>
      <c r="AM37" s="1131"/>
      <c r="AN37" s="1132"/>
      <c r="AO37" s="300" t="s">
        <v>493</v>
      </c>
      <c r="AP37" s="300" t="s">
        <v>493</v>
      </c>
      <c r="AQ37" s="301">
        <v>407</v>
      </c>
      <c r="AR37" s="302" t="s">
        <v>493</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512</v>
      </c>
      <c r="AL38" s="1134"/>
      <c r="AM38" s="1134"/>
      <c r="AN38" s="1135"/>
      <c r="AO38" s="303">
        <v>764</v>
      </c>
      <c r="AP38" s="303">
        <v>12</v>
      </c>
      <c r="AQ38" s="304">
        <v>1</v>
      </c>
      <c r="AR38" s="292">
        <v>1100</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513</v>
      </c>
      <c r="AL39" s="1134"/>
      <c r="AM39" s="1134"/>
      <c r="AN39" s="1135"/>
      <c r="AO39" s="300">
        <v>-14125</v>
      </c>
      <c r="AP39" s="300">
        <v>-227</v>
      </c>
      <c r="AQ39" s="301">
        <v>-3355</v>
      </c>
      <c r="AR39" s="302">
        <v>-93.2</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514</v>
      </c>
      <c r="AL40" s="1131"/>
      <c r="AM40" s="1131"/>
      <c r="AN40" s="1132"/>
      <c r="AO40" s="300">
        <v>-1120387</v>
      </c>
      <c r="AP40" s="300">
        <v>-17998</v>
      </c>
      <c r="AQ40" s="301">
        <v>-53996</v>
      </c>
      <c r="AR40" s="302">
        <v>-66.7</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1186454</v>
      </c>
      <c r="AP41" s="300">
        <v>19060</v>
      </c>
      <c r="AQ41" s="301">
        <v>23508</v>
      </c>
      <c r="AR41" s="302">
        <v>-18.899999999999999</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515</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516</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484</v>
      </c>
      <c r="AN49" s="1127" t="s">
        <v>517</v>
      </c>
      <c r="AO49" s="1128"/>
      <c r="AP49" s="1128"/>
      <c r="AQ49" s="1128"/>
      <c r="AR49" s="1129"/>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518</v>
      </c>
      <c r="AO50" s="317" t="s">
        <v>519</v>
      </c>
      <c r="AP50" s="318" t="s">
        <v>520</v>
      </c>
      <c r="AQ50" s="319" t="s">
        <v>521</v>
      </c>
      <c r="AR50" s="320" t="s">
        <v>522</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523</v>
      </c>
      <c r="AL51" s="313"/>
      <c r="AM51" s="321">
        <v>4601814</v>
      </c>
      <c r="AN51" s="322">
        <v>73807</v>
      </c>
      <c r="AO51" s="323">
        <v>15.7</v>
      </c>
      <c r="AP51" s="324">
        <v>45483</v>
      </c>
      <c r="AQ51" s="325">
        <v>-0.2</v>
      </c>
      <c r="AR51" s="326">
        <v>15.9</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524</v>
      </c>
      <c r="AM52" s="329">
        <v>552301</v>
      </c>
      <c r="AN52" s="330">
        <v>8858</v>
      </c>
      <c r="AO52" s="331">
        <v>31.6</v>
      </c>
      <c r="AP52" s="332">
        <v>24241</v>
      </c>
      <c r="AQ52" s="333">
        <v>0.4</v>
      </c>
      <c r="AR52" s="334">
        <v>31.2</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525</v>
      </c>
      <c r="AL53" s="313"/>
      <c r="AM53" s="321">
        <v>4093911</v>
      </c>
      <c r="AN53" s="322">
        <v>65634</v>
      </c>
      <c r="AO53" s="323">
        <v>-11.1</v>
      </c>
      <c r="AP53" s="324">
        <v>71871</v>
      </c>
      <c r="AQ53" s="325">
        <v>58</v>
      </c>
      <c r="AR53" s="326">
        <v>-69.099999999999994</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524</v>
      </c>
      <c r="AM54" s="329">
        <v>737859</v>
      </c>
      <c r="AN54" s="330">
        <v>11829</v>
      </c>
      <c r="AO54" s="331">
        <v>33.5</v>
      </c>
      <c r="AP54" s="332">
        <v>38232</v>
      </c>
      <c r="AQ54" s="333">
        <v>57.7</v>
      </c>
      <c r="AR54" s="334">
        <v>-24.2</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526</v>
      </c>
      <c r="AL55" s="313"/>
      <c r="AM55" s="321">
        <v>2838485</v>
      </c>
      <c r="AN55" s="322">
        <v>45366</v>
      </c>
      <c r="AO55" s="323">
        <v>-30.9</v>
      </c>
      <c r="AP55" s="324">
        <v>71807</v>
      </c>
      <c r="AQ55" s="325">
        <v>-0.1</v>
      </c>
      <c r="AR55" s="326">
        <v>-30.8</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524</v>
      </c>
      <c r="AM56" s="329">
        <v>754791</v>
      </c>
      <c r="AN56" s="330">
        <v>12063</v>
      </c>
      <c r="AO56" s="331">
        <v>2</v>
      </c>
      <c r="AP56" s="332">
        <v>37333</v>
      </c>
      <c r="AQ56" s="333">
        <v>-2.4</v>
      </c>
      <c r="AR56" s="334">
        <v>4.4000000000000004</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527</v>
      </c>
      <c r="AL57" s="313"/>
      <c r="AM57" s="321">
        <v>3197964</v>
      </c>
      <c r="AN57" s="322">
        <v>51080</v>
      </c>
      <c r="AO57" s="323">
        <v>12.6</v>
      </c>
      <c r="AP57" s="324">
        <v>80821</v>
      </c>
      <c r="AQ57" s="325">
        <v>12.6</v>
      </c>
      <c r="AR57" s="326">
        <v>0</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524</v>
      </c>
      <c r="AM58" s="329">
        <v>533008</v>
      </c>
      <c r="AN58" s="330">
        <v>8514</v>
      </c>
      <c r="AO58" s="331">
        <v>-29.4</v>
      </c>
      <c r="AP58" s="332">
        <v>49586</v>
      </c>
      <c r="AQ58" s="333">
        <v>32.799999999999997</v>
      </c>
      <c r="AR58" s="334">
        <v>-62.2</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528</v>
      </c>
      <c r="AL59" s="313"/>
      <c r="AM59" s="321">
        <v>4344657</v>
      </c>
      <c r="AN59" s="322">
        <v>69794</v>
      </c>
      <c r="AO59" s="323">
        <v>36.6</v>
      </c>
      <c r="AP59" s="324">
        <v>79840</v>
      </c>
      <c r="AQ59" s="325">
        <v>-1.2</v>
      </c>
      <c r="AR59" s="326">
        <v>37.799999999999997</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524</v>
      </c>
      <c r="AM60" s="329">
        <v>1380590</v>
      </c>
      <c r="AN60" s="330">
        <v>22178</v>
      </c>
      <c r="AO60" s="331">
        <v>160.5</v>
      </c>
      <c r="AP60" s="332">
        <v>45238</v>
      </c>
      <c r="AQ60" s="333">
        <v>-8.8000000000000007</v>
      </c>
      <c r="AR60" s="334">
        <v>169.3</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529</v>
      </c>
      <c r="AL61" s="335"/>
      <c r="AM61" s="336">
        <v>3815366</v>
      </c>
      <c r="AN61" s="337">
        <v>61136</v>
      </c>
      <c r="AO61" s="338">
        <v>4.5999999999999996</v>
      </c>
      <c r="AP61" s="339">
        <v>69964</v>
      </c>
      <c r="AQ61" s="340">
        <v>13.8</v>
      </c>
      <c r="AR61" s="326">
        <v>-9.1999999999999993</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524</v>
      </c>
      <c r="AM62" s="329">
        <v>791710</v>
      </c>
      <c r="AN62" s="330">
        <v>12688</v>
      </c>
      <c r="AO62" s="331">
        <v>39.6</v>
      </c>
      <c r="AP62" s="332">
        <v>38926</v>
      </c>
      <c r="AQ62" s="333">
        <v>15.9</v>
      </c>
      <c r="AR62" s="334">
        <v>23.7</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vsPxz5GrVPk38JoexQ5EwLmRb6hhkEkn8qrlEfLSR6oikpMclJ7+JoUT8lFB5ocdGSipTrXeNAPH0wIFQfQMEg==" saltValue="tQPkN6T0QXax5/50YgoQK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59" zoomScale="70" zoomScaleNormal="7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481</v>
      </c>
    </row>
    <row r="121" spans="125:125" ht="13.5" hidden="1" customHeight="1" x14ac:dyDescent="0.15">
      <c r="DU121" s="247"/>
    </row>
  </sheetData>
  <sheetProtection algorithmName="SHA-512" hashValue="K1jT5hTheL3ooF+i/TKkjXycTT5yvxjdteaVRLk+gDGJRulVNxOPD0rLTYN5wPcR8Mu9a1uRofDL4h4SYOhXRQ==" saltValue="r62x3owPYeV0xC/NnQS1sw=="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61" zoomScale="70" zoomScaleNormal="7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481</v>
      </c>
    </row>
  </sheetData>
  <sheetProtection algorithmName="SHA-512" hashValue="9/NRTLpiGkTpDE1f8VigV4uEm8slZaSM21m3uM4ENC3CNNcePJP635GLMPUFTNe9CWGtSL4cVOPwWIrwna6VDQ==" saltValue="69GsPS7nxX+6Ion1w4P5Mg=="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28"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531</v>
      </c>
      <c r="G46" s="8" t="s">
        <v>532</v>
      </c>
      <c r="H46" s="8" t="s">
        <v>533</v>
      </c>
      <c r="I46" s="8" t="s">
        <v>534</v>
      </c>
      <c r="J46" s="9" t="s">
        <v>535</v>
      </c>
    </row>
    <row r="47" spans="2:10" ht="57.75" customHeight="1" x14ac:dyDescent="0.15">
      <c r="B47" s="10"/>
      <c r="C47" s="1139" t="s">
        <v>3</v>
      </c>
      <c r="D47" s="1139"/>
      <c r="E47" s="1140"/>
      <c r="F47" s="11">
        <v>12.87</v>
      </c>
      <c r="G47" s="12">
        <v>15.34</v>
      </c>
      <c r="H47" s="12">
        <v>17.28</v>
      </c>
      <c r="I47" s="12">
        <v>12.86</v>
      </c>
      <c r="J47" s="13">
        <v>7.8</v>
      </c>
    </row>
    <row r="48" spans="2:10" ht="57.75" customHeight="1" x14ac:dyDescent="0.15">
      <c r="B48" s="14"/>
      <c r="C48" s="1141" t="s">
        <v>4</v>
      </c>
      <c r="D48" s="1141"/>
      <c r="E48" s="1142"/>
      <c r="F48" s="15">
        <v>3.81</v>
      </c>
      <c r="G48" s="16">
        <v>6</v>
      </c>
      <c r="H48" s="16">
        <v>3.29</v>
      </c>
      <c r="I48" s="16">
        <v>6.37</v>
      </c>
      <c r="J48" s="17">
        <v>4.9800000000000004</v>
      </c>
    </row>
    <row r="49" spans="2:10" ht="57.75" customHeight="1" thickBot="1" x14ac:dyDescent="0.2">
      <c r="B49" s="18"/>
      <c r="C49" s="1143" t="s">
        <v>5</v>
      </c>
      <c r="D49" s="1143"/>
      <c r="E49" s="1144"/>
      <c r="F49" s="19" t="s">
        <v>536</v>
      </c>
      <c r="G49" s="20">
        <v>2.44</v>
      </c>
      <c r="H49" s="20" t="s">
        <v>537</v>
      </c>
      <c r="I49" s="20" t="s">
        <v>538</v>
      </c>
      <c r="J49" s="21" t="s">
        <v>539</v>
      </c>
    </row>
    <row r="50" spans="2:10" x14ac:dyDescent="0.15"/>
  </sheetData>
  <sheetProtection algorithmName="SHA-512" hashValue="2jJTqrD5L4hk9/K2SEDDNzE+5KqqQYePNsIYPpfVVCEi3dM401o03E51juhU4nMOFjMA5ZeH9+iKmHI5zvp4HQ==" saltValue="vKph9A+FrtfK+T9e+kHVE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松田 郁哉</cp:lastModifiedBy>
  <cp:lastPrinted>2026-03-13T04:49:43Z</cp:lastPrinted>
  <dcterms:created xsi:type="dcterms:W3CDTF">2026-02-23T10:05:14Z</dcterms:created>
  <dcterms:modified xsi:type="dcterms:W3CDTF">2026-03-23T05:11:37Z</dcterms:modified>
  <cp:category/>
</cp:coreProperties>
</file>