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ilesv\PriItoman\水道部\002_05_総務課農業集落排水係\各種調査・依頼\沖縄県（調査・依頼）\230110_公営企業に係る経営比較分析表（令和3年度決算）の分析等について（依頼）\02_回答\HP用\"/>
    </mc:Choice>
  </mc:AlternateContent>
  <xr:revisionPtr revIDLastSave="0" documentId="13_ncr:1_{40760585-280F-411B-926D-B0D606A16D3B}" xr6:coauthVersionLast="36" xr6:coauthVersionMax="36" xr10:uidLastSave="{00000000-0000-0000-0000-000000000000}"/>
  <workbookProtection workbookAlgorithmName="SHA-512" workbookHashValue="j+VUE478sehPEeGpV9hfYsgRqqn92tc8fzO9TQXwiBxzmf+L/faWT+BZoeqSwGVLrYSHx0m9eLFkrr6z/d4T9Q==" workbookSaltValue="uDGBxA26BBU7p8zlV9XXs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<sst xmlns="http://schemas.openxmlformats.org/spreadsheetml/2006/main" count="288" uniqueCount="120">
  <si>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</si>
  <si>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</si>
  <si>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</si>
  <si>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</si>
  <si>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</si>
  <si>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</si>
  <si>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</si>
  <si>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</si>
  <si>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</si>
  <si>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</si>
  <si>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</si>
  <si>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</si>
  <si>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</si>
  <si>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</si>
  <si>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</si>
  <si>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</si>
  <si>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</si>
  <si>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</si>
  <si>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</si>
  <si>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</si>
  <si>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</si>
  <si>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</si>
  <si>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</si>
  <si>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</si>
  <si>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</si>
  <si>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</si>
  <si>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</si>
  <si>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</si>
  <si>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</si>
  <si>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</si>
  <si>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</si>
  <si>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</si>
  <si>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</si>
  <si>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</si>
  <si>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</si>
  <si>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</si>
  <si>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</si>
  <si>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</si>
  <si>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</si>
  <si>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</si>
  <si>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</si>
  <si>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</si>
  <si>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</si>
  <si>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</si>
  <si>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</si>
  <si>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</si>
  <si>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</si>
  <si>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</si>
  <si>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</si>
  <si>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</si>
  <si>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</si>
  <si>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</si>
  <si>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</si>
  <si>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</si>
  <si>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</si>
  <si>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</si>
  <si>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</si>
  <si>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</si>
  <si>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</si>
  <si>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</si>
  <si>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</si>
  <si>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</si>
  <si>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</si>
  <si>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</si>
  <si>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</si>
  <si>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</si>
  <si>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</si>
  <si>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</si>
  <si>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</si>
  <si>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</si>
  <si>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</si>
  <si>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</si>
  <si>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</si>
  <si>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</si>
  <si>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</si>
  <si>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</si>
  <si>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</si>
  <si>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</si>
  <si>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</si>
  <si>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</si>
  <si>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</si>
  <si>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</si>
  <si>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</si>
  <si>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</si>
  <si>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</si>
  <si>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</si>
  <si>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</si>
  <si>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</si>
  <si>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</si>
  <si>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</si>
  <si>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</si>
  <si>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</si>
  <si>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</si>
  <si>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</si>
  <si>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</si>
  <si>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</si>
  <si>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</si>
  <si>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</si>
  <si>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</si>
  <si>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</si>
  <si>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</si>
  <si>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</si>
  <si>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</si>
  <si>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</si>
  <si>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</si>
  <si>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</si>
  <si>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</si>
  <si>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</si>
  <si>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</si>
  <si>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</si>
  <si>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</si>
  <si>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</si>
  <si>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</si>
  <si>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</si>
  <si>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</si>
  <si>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</si>
  <si>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</si>
  <si>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本事業は令和3年度中に一部供用開始したため、令和2年度以前の数値は0となっている。
　現在も管路の整備中で、供用開始から間もないため、接続率が低く使用料収入が極めて少ない状況にある。
　そのため使用料や年間有収水量、一日平均処理水量など、接続数に依存する数値から算出される左記④～⑧の指標が全国及び類似団体平均値から離れており、いずれも健全性・効率性は著しく低い。
　①の収益的収支比率は100%を超え黒字となっているが、使用料収入で賄うべき経費の大部分を一般会計繰入金で補填している状況である。
</t>
    <rPh sb="1" eb="2">
      <t>ホン</t>
    </rPh>
    <rPh sb="2" eb="4">
      <t>ジギョウ</t>
    </rPh>
    <rPh sb="5" eb="7">
      <t>レイワ</t>
    </rPh>
    <rPh sb="8" eb="10">
      <t>ネンド</t>
    </rPh>
    <rPh sb="10" eb="11">
      <t>チュウ</t>
    </rPh>
    <rPh sb="12" eb="14">
      <t>イチブ</t>
    </rPh>
    <rPh sb="14" eb="16">
      <t>キョウヨウ</t>
    </rPh>
    <rPh sb="16" eb="18">
      <t>カイシ</t>
    </rPh>
    <rPh sb="23" eb="25">
      <t>レイワ</t>
    </rPh>
    <rPh sb="26" eb="28">
      <t>ネンド</t>
    </rPh>
    <rPh sb="28" eb="30">
      <t>イゼン</t>
    </rPh>
    <rPh sb="31" eb="33">
      <t>スウチ</t>
    </rPh>
    <rPh sb="55" eb="57">
      <t>キョウヨウ</t>
    </rPh>
    <rPh sb="57" eb="59">
      <t>カイシ</t>
    </rPh>
    <rPh sb="61" eb="62">
      <t>マ</t>
    </rPh>
    <rPh sb="68" eb="70">
      <t>セツゾク</t>
    </rPh>
    <rPh sb="70" eb="71">
      <t>リツ</t>
    </rPh>
    <rPh sb="72" eb="73">
      <t>ヒク</t>
    </rPh>
    <rPh sb="74" eb="77">
      <t>シヨウリョウ</t>
    </rPh>
    <rPh sb="77" eb="79">
      <t>シュウニュウ</t>
    </rPh>
    <rPh sb="80" eb="81">
      <t>キワ</t>
    </rPh>
    <rPh sb="83" eb="84">
      <t>スク</t>
    </rPh>
    <rPh sb="86" eb="88">
      <t>ジョウキョウ</t>
    </rPh>
    <rPh sb="143" eb="145">
      <t>シヒョウ</t>
    </rPh>
    <rPh sb="146" eb="148">
      <t>ゼンコク</t>
    </rPh>
    <rPh sb="148" eb="149">
      <t>オヨ</t>
    </rPh>
    <rPh sb="150" eb="152">
      <t>ルイジ</t>
    </rPh>
    <rPh sb="152" eb="154">
      <t>ダンタイ</t>
    </rPh>
    <rPh sb="154" eb="157">
      <t>ヘイキンチ</t>
    </rPh>
    <rPh sb="159" eb="160">
      <t>ハナ</t>
    </rPh>
    <rPh sb="169" eb="171">
      <t>ケンゼン</t>
    </rPh>
    <rPh sb="171" eb="172">
      <t>セイ</t>
    </rPh>
    <rPh sb="173" eb="175">
      <t>コウリツ</t>
    </rPh>
    <rPh sb="175" eb="176">
      <t>セイ</t>
    </rPh>
    <rPh sb="177" eb="178">
      <t>イチジル</t>
    </rPh>
    <rPh sb="180" eb="181">
      <t>ヒク</t>
    </rPh>
    <rPh sb="187" eb="190">
      <t>シュウエキテキ</t>
    </rPh>
    <rPh sb="190" eb="192">
      <t>シュウシ</t>
    </rPh>
    <rPh sb="192" eb="194">
      <t>ヒリツ</t>
    </rPh>
    <rPh sb="200" eb="201">
      <t>コ</t>
    </rPh>
    <rPh sb="202" eb="204">
      <t>クロジ</t>
    </rPh>
    <rPh sb="212" eb="215">
      <t>シヨウリョウ</t>
    </rPh>
    <rPh sb="215" eb="217">
      <t>シュウニュウ</t>
    </rPh>
    <rPh sb="218" eb="219">
      <t>マカナ</t>
    </rPh>
    <rPh sb="222" eb="224">
      <t>ケイヒ</t>
    </rPh>
    <rPh sb="225" eb="228">
      <t>ダイブブン</t>
    </rPh>
    <rPh sb="229" eb="231">
      <t>イッパン</t>
    </rPh>
    <rPh sb="231" eb="233">
      <t>カイケイ</t>
    </rPh>
    <rPh sb="233" eb="235">
      <t>クリイレ</t>
    </rPh>
    <rPh sb="235" eb="236">
      <t>キン</t>
    </rPh>
    <rPh sb="237" eb="239">
      <t>ホテン</t>
    </rPh>
    <rPh sb="243" eb="245">
      <t>ジョウキョウ</t>
    </rPh>
    <phoneticPr fontId="4"/>
  </si>
  <si>
    <t>　供用開始から間もなく、接続数が少ないため、経営の健全性・効率性が低い状況にある。
　今後は計画区域の整備工事と共に接続率の向上に努め、使用料収入を確保することで、一般会計繰入金に依存した経営を改善する必要がある。</t>
    <rPh sb="1" eb="3">
      <t>キョウヨウ</t>
    </rPh>
    <rPh sb="3" eb="5">
      <t>カイシ</t>
    </rPh>
    <rPh sb="7" eb="8">
      <t>マ</t>
    </rPh>
    <rPh sb="12" eb="14">
      <t>セツゾク</t>
    </rPh>
    <rPh sb="14" eb="15">
      <t>スウ</t>
    </rPh>
    <rPh sb="16" eb="17">
      <t>スク</t>
    </rPh>
    <rPh sb="22" eb="24">
      <t>ケイエイ</t>
    </rPh>
    <rPh sb="29" eb="31">
      <t>コウリツ</t>
    </rPh>
    <rPh sb="31" eb="32">
      <t>セイ</t>
    </rPh>
    <rPh sb="33" eb="34">
      <t>ヒク</t>
    </rPh>
    <rPh sb="35" eb="37">
      <t>ジョウキョウ</t>
    </rPh>
    <rPh sb="82" eb="84">
      <t>イッパン</t>
    </rPh>
    <rPh sb="84" eb="86">
      <t>カイケイ</t>
    </rPh>
    <rPh sb="86" eb="88">
      <t>クリイレ</t>
    </rPh>
    <rPh sb="88" eb="89">
      <t>キン</t>
    </rPh>
    <rPh sb="90" eb="92">
      <t>イゾン</t>
    </rPh>
    <rPh sb="97" eb="99">
      <t>カイゼン</t>
    </rPh>
    <phoneticPr fontId="4"/>
  </si>
  <si>
    <t>　農業集落排水事業は平成25年度に事業開始し、令和3年度から供用開始している。
　現段階で管渠更新の必要性は低く、令和3年度に修繕等は行っていないため、③管渠改善率は0.00となっている。</t>
    <rPh sb="1" eb="3">
      <t>ノウギョウ</t>
    </rPh>
    <rPh sb="3" eb="5">
      <t>シュウラク</t>
    </rPh>
    <rPh sb="5" eb="7">
      <t>ハイスイ</t>
    </rPh>
    <rPh sb="7" eb="9">
      <t>ジギョウ</t>
    </rPh>
    <rPh sb="10" eb="12">
      <t>ヘイセイ</t>
    </rPh>
    <rPh sb="14" eb="16">
      <t>ネンド</t>
    </rPh>
    <rPh sb="17" eb="19">
      <t>ジギョウ</t>
    </rPh>
    <rPh sb="19" eb="21">
      <t>カイシ</t>
    </rPh>
    <rPh sb="23" eb="25">
      <t>レイワ</t>
    </rPh>
    <rPh sb="26" eb="28">
      <t>ネンド</t>
    </rPh>
    <rPh sb="30" eb="32">
      <t>キョウヨウ</t>
    </rPh>
    <rPh sb="32" eb="34">
      <t>カイシ</t>
    </rPh>
    <rPh sb="41" eb="44">
      <t>ゲンダンカイ</t>
    </rPh>
    <rPh sb="45" eb="47">
      <t>カンキョ</t>
    </rPh>
    <rPh sb="47" eb="49">
      <t>コウシン</t>
    </rPh>
    <rPh sb="50" eb="53">
      <t>ヒツヨウセイ</t>
    </rPh>
    <rPh sb="54" eb="55">
      <t>ヒク</t>
    </rPh>
    <rPh sb="57" eb="59">
      <t>レイワ</t>
    </rPh>
    <rPh sb="60" eb="62">
      <t>ネンド</t>
    </rPh>
    <rPh sb="63" eb="65">
      <t>シュウゼン</t>
    </rPh>
    <rPh sb="65" eb="66">
      <t>トウ</t>
    </rPh>
    <rPh sb="67" eb="68">
      <t>オコナ</t>
    </rPh>
    <rPh sb="77" eb="79">
      <t>カンキョ</t>
    </rPh>
    <rPh sb="79" eb="81">
      <t>カイゼン</t>
    </rPh>
    <rPh sb="81" eb="8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</si>
</sst>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17-42F2-B308-18BEB9FDBC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517-42F2-B308-18BEB9FDBC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0.56999999999999995</c:v>
                </c:pt>
              </c:numCache>
            </c:numRef>
          </c:val>
          <c:extLst>
            <c:ext xmlns:c16="http://schemas.microsoft.com/office/drawing/2014/chart" uri="{C3380CC4-5D6E-409C-BE32-E72D297353CC}">
              <c16:uniqueId val="{00000000-AD85-4B59-93A8-0C964D1F88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36.369999999999997</c:v>
                </c:pt>
              </c:numCache>
            </c:numRef>
          </c:val>
          <c:smooth val="0"/>
          <c:extLst>
            <c:ext xmlns:c16="http://schemas.microsoft.com/office/drawing/2014/chart" uri="{C3380CC4-5D6E-409C-BE32-E72D297353CC}">
              <c16:uniqueId val="{00000001-AD85-4B59-93A8-0C964D1F88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6.55</c:v>
                </c:pt>
              </c:numCache>
            </c:numRef>
          </c:val>
          <c:extLst>
            <c:ext xmlns:c16="http://schemas.microsoft.com/office/drawing/2014/chart" uri="{C3380CC4-5D6E-409C-BE32-E72D297353CC}">
              <c16:uniqueId val="{00000000-D1BB-4FE3-A654-6D2AE0F202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59.58</c:v>
                </c:pt>
              </c:numCache>
            </c:numRef>
          </c:val>
          <c:smooth val="0"/>
          <c:extLst>
            <c:ext xmlns:c16="http://schemas.microsoft.com/office/drawing/2014/chart" uri="{C3380CC4-5D6E-409C-BE32-E72D297353CC}">
              <c16:uniqueId val="{00000001-D1BB-4FE3-A654-6D2AE0F202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134.99</c:v>
                </c:pt>
              </c:numCache>
            </c:numRef>
          </c:val>
          <c:extLst>
            <c:ext xmlns:c16="http://schemas.microsoft.com/office/drawing/2014/chart" uri="{C3380CC4-5D6E-409C-BE32-E72D297353CC}">
              <c16:uniqueId val="{00000000-D824-4837-B48D-C169452976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4-4837-B48D-C169452976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E-4F15-80B5-C8B2588A00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E-4F15-80B5-C8B2588A00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4-4BD3-8C8A-13B15DAA23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4-4BD3-8C8A-13B15DAA23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A-43D6-900C-73E1F4C0A4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A-43D6-900C-73E1F4C0A4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B-40B6-98F0-C983F4E29F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B-40B6-98F0-C983F4E29F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306833.96000000002</c:v>
                </c:pt>
              </c:numCache>
            </c:numRef>
          </c:val>
          <c:extLst>
            <c:ext xmlns:c16="http://schemas.microsoft.com/office/drawing/2014/chart" uri="{C3380CC4-5D6E-409C-BE32-E72D297353CC}">
              <c16:uniqueId val="{00000000-304B-4186-B032-50BC9F3FFE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904.55</c:v>
                </c:pt>
              </c:numCache>
            </c:numRef>
          </c:val>
          <c:smooth val="0"/>
          <c:extLst>
            <c:ext xmlns:c16="http://schemas.microsoft.com/office/drawing/2014/chart" uri="{C3380CC4-5D6E-409C-BE32-E72D297353CC}">
              <c16:uniqueId val="{00000001-304B-4186-B032-50BC9F3FFE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0.52</c:v>
                </c:pt>
              </c:numCache>
            </c:numRef>
          </c:val>
          <c:extLst>
            <c:ext xmlns:c16="http://schemas.microsoft.com/office/drawing/2014/chart" uri="{C3380CC4-5D6E-409C-BE32-E72D297353CC}">
              <c16:uniqueId val="{00000000-9FC0-4800-8A9E-BB6FF45104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39.69</c:v>
                </c:pt>
              </c:numCache>
            </c:numRef>
          </c:val>
          <c:smooth val="0"/>
          <c:extLst>
            <c:ext xmlns:c16="http://schemas.microsoft.com/office/drawing/2014/chart" uri="{C3380CC4-5D6E-409C-BE32-E72D297353CC}">
              <c16:uniqueId val="{00000001-9FC0-4800-8A9E-BB6FF45104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14868.4</c:v>
                </c:pt>
              </c:numCache>
            </c:numRef>
          </c:val>
          <c:extLst>
            <c:ext xmlns:c16="http://schemas.microsoft.com/office/drawing/2014/chart" uri="{C3380CC4-5D6E-409C-BE32-E72D297353CC}">
              <c16:uniqueId val="{00000000-2371-4AAC-A3BA-7D43B38C10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253.17</c:v>
                </c:pt>
              </c:numCache>
            </c:numRef>
          </c:val>
          <c:smooth val="0"/>
          <c:extLst>
            <c:ext xmlns:c16="http://schemas.microsoft.com/office/drawing/2014/chart" uri="{C3380CC4-5D6E-409C-BE32-E72D297353CC}">
              <c16:uniqueId val="{00000001-2371-4AAC-A3BA-7D43B38C10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沖縄県　糸満市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45">
        <f>データ!S6</f>
        <v>62375</v>
      </c>
      <c r="AM8" s="45"/>
      <c r="AN8" s="45"/>
      <c r="AO8" s="45"/>
      <c r="AP8" s="45"/>
      <c r="AQ8" s="45"/>
      <c r="AR8" s="45"/>
      <c r="AS8" s="45"/>
      <c r="AT8" s="46">
        <f>データ!T6</f>
        <v>46.6</v>
      </c>
      <c r="AU8" s="46"/>
      <c r="AV8" s="46"/>
      <c r="AW8" s="46"/>
      <c r="AX8" s="46"/>
      <c r="AY8" s="46"/>
      <c r="AZ8" s="46"/>
      <c r="BA8" s="46"/>
      <c r="BB8" s="46">
        <f>データ!U6</f>
        <v>1338.52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1.52</v>
      </c>
      <c r="Q10" s="46"/>
      <c r="R10" s="46"/>
      <c r="S10" s="46"/>
      <c r="T10" s="46"/>
      <c r="U10" s="46"/>
      <c r="V10" s="46"/>
      <c r="W10" s="46">
        <f>データ!Q6</f>
        <v>79.47</v>
      </c>
      <c r="X10" s="46"/>
      <c r="Y10" s="46"/>
      <c r="Z10" s="46"/>
      <c r="AA10" s="46"/>
      <c r="AB10" s="46"/>
      <c r="AC10" s="46"/>
      <c r="AD10" s="45">
        <f>データ!R6</f>
        <v>1446</v>
      </c>
      <c r="AE10" s="45"/>
      <c r="AF10" s="45"/>
      <c r="AG10" s="45"/>
      <c r="AH10" s="45"/>
      <c r="AI10" s="45"/>
      <c r="AJ10" s="45"/>
      <c r="AK10" s="2"/>
      <c r="AL10" s="45">
        <f>データ!V6</f>
        <v>946</v>
      </c>
      <c r="AM10" s="45"/>
      <c r="AN10" s="45"/>
      <c r="AO10" s="45"/>
      <c r="AP10" s="45"/>
      <c r="AQ10" s="45"/>
      <c r="AR10" s="45"/>
      <c r="AS10" s="45"/>
      <c r="AT10" s="46">
        <f>データ!W6</f>
        <v>0.2</v>
      </c>
      <c r="AU10" s="46"/>
      <c r="AV10" s="46"/>
      <c r="AW10" s="46"/>
      <c r="AX10" s="46"/>
      <c r="AY10" s="46"/>
      <c r="AZ10" s="46"/>
      <c r="BA10" s="46"/>
      <c r="BB10" s="46">
        <f>データ!X6</f>
        <v>4730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oyp5bxx8dORe6Stbxlbvl3RoGL0v7p6WTZ1Fzgw3mVSBySn1hCRWnKAO8BjIFKw5zGnKZAC/wEb5URFNnXWFnQ==" saltValue="0c+XCq7ciocg06bVg6gi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472107</v>
      </c>
      <c r="D6" s="19">
        <f t="shared" si="3"/>
        <v>47</v>
      </c>
      <c r="E6" s="19">
        <f t="shared" si="3"/>
        <v>17</v>
      </c>
      <c r="F6" s="19">
        <f t="shared" si="3"/>
        <v>5</v>
      </c>
      <c r="G6" s="19">
        <f t="shared" si="3"/>
        <v>0</v>
      </c>
      <c r="H6" s="19" t="str">
        <f t="shared" si="3"/>
        <v>沖縄県　糸満市</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1.52</v>
      </c>
      <c r="Q6" s="20">
        <f t="shared" si="3"/>
        <v>79.47</v>
      </c>
      <c r="R6" s="20">
        <f t="shared" si="3"/>
        <v>1446</v>
      </c>
      <c r="S6" s="20">
        <f t="shared" si="3"/>
        <v>62375</v>
      </c>
      <c r="T6" s="20">
        <f t="shared" si="3"/>
        <v>46.6</v>
      </c>
      <c r="U6" s="20">
        <f t="shared" si="3"/>
        <v>1338.52</v>
      </c>
      <c r="V6" s="20">
        <f t="shared" si="3"/>
        <v>946</v>
      </c>
      <c r="W6" s="20">
        <f t="shared" si="3"/>
        <v>0.2</v>
      </c>
      <c r="X6" s="20">
        <f t="shared" si="3"/>
        <v>4730</v>
      </c>
      <c r="Y6" s="21" t="str">
        <f>IF(Y7="",NA(),Y7)</f>
        <v>-</v>
      </c>
      <c r="Z6" s="21" t="str">
        <f t="shared" ref="Z6:AH6" si="4">IF(Z7="",NA(),Z7)</f>
        <v>-</v>
      </c>
      <c r="AA6" s="21" t="str">
        <f t="shared" si="4"/>
        <v>-</v>
      </c>
      <c r="AB6" s="21" t="str">
        <f t="shared" si="4"/>
        <v>-</v>
      </c>
      <c r="AC6" s="21">
        <f t="shared" si="4"/>
        <v>134.99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t="str">
        <f t="shared" si="7"/>
        <v>-</v>
      </c>
      <c r="BJ6" s="21">
        <f t="shared" si="7"/>
        <v>306833.96000000002</v>
      </c>
      <c r="BK6" s="21" t="str">
        <f t="shared" si="7"/>
        <v>-</v>
      </c>
      <c r="BL6" s="21" t="str">
        <f t="shared" si="7"/>
        <v>-</v>
      </c>
      <c r="BM6" s="21" t="str">
        <f t="shared" si="7"/>
        <v>-</v>
      </c>
      <c r="BN6" s="21" t="str">
        <f t="shared" si="7"/>
        <v>-</v>
      </c>
      <c r="BO6" s="21">
        <f t="shared" si="7"/>
        <v>904.55</v>
      </c>
      <c r="BP6" s="20" t="str">
        <f>IF(BP7="","",IF(BP7="-","【-】","【"&amp;SUBSTITUTE(TEXT(BP7,"#,##0.00"),"-","△")&amp;"】"))</f>
        <v>【786.37】</v>
      </c>
      <c r="BQ6" s="21" t="str">
        <f>IF(BQ7="",NA(),BQ7)</f>
        <v>-</v>
      </c>
      <c r="BR6" s="21" t="str">
        <f t="shared" ref="BR6:BZ6" si="8">IF(BR7="",NA(),BR7)</f>
        <v>-</v>
      </c>
      <c r="BS6" s="21" t="str">
        <f t="shared" si="8"/>
        <v>-</v>
      </c>
      <c r="BT6" s="21" t="str">
        <f t="shared" si="8"/>
        <v>-</v>
      </c>
      <c r="BU6" s="21">
        <f t="shared" si="8"/>
        <v>0.52</v>
      </c>
      <c r="BV6" s="21" t="str">
        <f t="shared" si="8"/>
        <v>-</v>
      </c>
      <c r="BW6" s="21" t="str">
        <f t="shared" si="8"/>
        <v>-</v>
      </c>
      <c r="BX6" s="21" t="str">
        <f t="shared" si="8"/>
        <v>-</v>
      </c>
      <c r="BY6" s="21" t="str">
        <f t="shared" si="8"/>
        <v>-</v>
      </c>
      <c r="BZ6" s="21">
        <f t="shared" si="8"/>
        <v>39.69</v>
      </c>
      <c r="CA6" s="20" t="str">
        <f>IF(CA7="","",IF(CA7="-","【-】","【"&amp;SUBSTITUTE(TEXT(CA7,"#,##0.00"),"-","△")&amp;"】"))</f>
        <v>【60.65】</v>
      </c>
      <c r="CB6" s="21" t="str">
        <f>IF(CB7="",NA(),CB7)</f>
        <v>-</v>
      </c>
      <c r="CC6" s="21" t="str">
        <f t="shared" ref="CC6:CK6" si="9">IF(CC7="",NA(),CC7)</f>
        <v>-</v>
      </c>
      <c r="CD6" s="21" t="str">
        <f t="shared" si="9"/>
        <v>-</v>
      </c>
      <c r="CE6" s="21" t="str">
        <f t="shared" si="9"/>
        <v>-</v>
      </c>
      <c r="CF6" s="21">
        <f t="shared" si="9"/>
        <v>14868.4</v>
      </c>
      <c r="CG6" s="21" t="str">
        <f t="shared" si="9"/>
        <v>-</v>
      </c>
      <c r="CH6" s="21" t="str">
        <f t="shared" si="9"/>
        <v>-</v>
      </c>
      <c r="CI6" s="21" t="str">
        <f t="shared" si="9"/>
        <v>-</v>
      </c>
      <c r="CJ6" s="21" t="str">
        <f t="shared" si="9"/>
        <v>-</v>
      </c>
      <c r="CK6" s="21">
        <f t="shared" si="9"/>
        <v>253.17</v>
      </c>
      <c r="CL6" s="20" t="str">
        <f>IF(CL7="","",IF(CL7="-","【-】","【"&amp;SUBSTITUTE(TEXT(CL7,"#,##0.00"),"-","△")&amp;"】"))</f>
        <v>【256.97】</v>
      </c>
      <c r="CM6" s="21" t="str">
        <f>IF(CM7="",NA(),CM7)</f>
        <v>-</v>
      </c>
      <c r="CN6" s="21" t="str">
        <f t="shared" ref="CN6:CV6" si="10">IF(CN7="",NA(),CN7)</f>
        <v>-</v>
      </c>
      <c r="CO6" s="21" t="str">
        <f t="shared" si="10"/>
        <v>-</v>
      </c>
      <c r="CP6" s="21" t="str">
        <f t="shared" si="10"/>
        <v>-</v>
      </c>
      <c r="CQ6" s="21">
        <f t="shared" si="10"/>
        <v>0.56999999999999995</v>
      </c>
      <c r="CR6" s="21" t="str">
        <f t="shared" si="10"/>
        <v>-</v>
      </c>
      <c r="CS6" s="21" t="str">
        <f t="shared" si="10"/>
        <v>-</v>
      </c>
      <c r="CT6" s="21" t="str">
        <f t="shared" si="10"/>
        <v>-</v>
      </c>
      <c r="CU6" s="21" t="str">
        <f t="shared" si="10"/>
        <v>-</v>
      </c>
      <c r="CV6" s="21">
        <f t="shared" si="10"/>
        <v>36.369999999999997</v>
      </c>
      <c r="CW6" s="20" t="str">
        <f>IF(CW7="","",IF(CW7="-","【-】","【"&amp;SUBSTITUTE(TEXT(CW7,"#,##0.00"),"-","△")&amp;"】"))</f>
        <v>【61.14】</v>
      </c>
      <c r="CX6" s="21" t="str">
        <f>IF(CX7="",NA(),CX7)</f>
        <v>-</v>
      </c>
      <c r="CY6" s="21" t="str">
        <f t="shared" ref="CY6:DG6" si="11">IF(CY7="",NA(),CY7)</f>
        <v>-</v>
      </c>
      <c r="CZ6" s="21" t="str">
        <f t="shared" si="11"/>
        <v>-</v>
      </c>
      <c r="DA6" s="21" t="str">
        <f t="shared" si="11"/>
        <v>-</v>
      </c>
      <c r="DB6" s="21">
        <f t="shared" si="11"/>
        <v>6.55</v>
      </c>
      <c r="DC6" s="21" t="str">
        <f t="shared" si="11"/>
        <v>-</v>
      </c>
      <c r="DD6" s="21" t="str">
        <f t="shared" si="11"/>
        <v>-</v>
      </c>
      <c r="DE6" s="21" t="str">
        <f t="shared" si="11"/>
        <v>-</v>
      </c>
      <c r="DF6" s="21" t="str">
        <f t="shared" si="11"/>
        <v>-</v>
      </c>
      <c r="DG6" s="21">
        <f t="shared" si="11"/>
        <v>59.58</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【0.03】</v>
      </c>
    </row>
    <row r="7" spans="1:145" s="22" customFormat="1" x14ac:dyDescent="0.15">
      <c r="A7" s="14"/>
      <c r="B7" s="23">
        <v>2021</v>
      </c>
      <c r="C7" s="23">
        <v>472107</v>
      </c>
      <c r="D7" s="23">
        <v>47</v>
      </c>
      <c r="E7" s="23">
        <v>17</v>
      </c>
      <c r="F7" s="23">
        <v>5</v>
      </c>
      <c r="G7" s="23">
        <v>0</v>
      </c>
      <c r="H7" s="23" t="s">
        <v>98</v>
      </c>
      <c r="I7" s="23" t="s">
        <v>99</v>
      </c>
      <c r="J7" s="23" t="s">
        <v>100</v>
      </c>
      <c r="K7" s="23" t="s">
        <v>101</v>
      </c>
      <c r="L7" s="23" t="s">
        <v>102</v>
      </c>
      <c r="M7" s="23" t="s">
        <v>103</v>
      </c>
      <c r="N7" s="24" t="s">
        <v>104</v>
      </c>
      <c r="O7" s="24" t="s">
        <v>105</v>
      </c>
      <c r="P7" s="24">
        <v>1.52</v>
      </c>
      <c r="Q7" s="24">
        <v>79.47</v>
      </c>
      <c r="R7" s="24">
        <v>1446</v>
      </c>
      <c r="S7" s="24">
        <v>62375</v>
      </c>
      <c r="T7" s="24">
        <v>46.6</v>
      </c>
      <c r="U7" s="24">
        <v>1338.52</v>
      </c>
      <c r="V7" s="24">
        <v>946</v>
      </c>
      <c r="W7" s="24">
        <v>0.2</v>
      </c>
      <c r="X7" s="24">
        <v>4730</v>
      </c>
      <c r="Y7" s="24" t="s">
        <v>104</v>
      </c>
      <c r="Z7" s="24" t="s">
        <v>104</v>
      </c>
      <c r="AA7" s="24" t="s">
        <v>104</v>
      </c>
      <c r="AB7" s="24" t="s">
        <v>104</v>
      </c>
      <c r="AC7" s="24">
        <v>134.99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t="s">
        <v>104</v>
      </c>
      <c r="BJ7" s="24">
        <v>306833.96000000002</v>
      </c>
      <c r="BK7" s="24" t="s">
        <v>104</v>
      </c>
      <c r="BL7" s="24" t="s">
        <v>104</v>
      </c>
      <c r="BM7" s="24" t="s">
        <v>104</v>
      </c>
      <c r="BN7" s="24" t="s">
        <v>104</v>
      </c>
      <c r="BO7" s="24">
        <v>904.55</v>
      </c>
      <c r="BP7" s="24">
        <v>786.37</v>
      </c>
      <c r="BQ7" s="24" t="s">
        <v>104</v>
      </c>
      <c r="BR7" s="24" t="s">
        <v>104</v>
      </c>
      <c r="BS7" s="24" t="s">
        <v>104</v>
      </c>
      <c r="BT7" s="24" t="s">
        <v>104</v>
      </c>
      <c r="BU7" s="24">
        <v>0.52</v>
      </c>
      <c r="BV7" s="24" t="s">
        <v>104</v>
      </c>
      <c r="BW7" s="24" t="s">
        <v>104</v>
      </c>
      <c r="BX7" s="24" t="s">
        <v>104</v>
      </c>
      <c r="BY7" s="24" t="s">
        <v>104</v>
      </c>
      <c r="BZ7" s="24">
        <v>39.69</v>
      </c>
      <c r="CA7" s="24">
        <v>60.65</v>
      </c>
      <c r="CB7" s="24" t="s">
        <v>104</v>
      </c>
      <c r="CC7" s="24" t="s">
        <v>104</v>
      </c>
      <c r="CD7" s="24" t="s">
        <v>104</v>
      </c>
      <c r="CE7" s="24" t="s">
        <v>104</v>
      </c>
      <c r="CF7" s="24">
        <v>14868.4</v>
      </c>
      <c r="CG7" s="24" t="s">
        <v>104</v>
      </c>
      <c r="CH7" s="24" t="s">
        <v>104</v>
      </c>
      <c r="CI7" s="24" t="s">
        <v>104</v>
      </c>
      <c r="CJ7" s="24" t="s">
        <v>104</v>
      </c>
      <c r="CK7" s="24">
        <v>253.17</v>
      </c>
      <c r="CL7" s="24">
        <v>256.97000000000003</v>
      </c>
      <c r="CM7" s="24" t="s">
        <v>104</v>
      </c>
      <c r="CN7" s="24" t="s">
        <v>104</v>
      </c>
      <c r="CO7" s="24" t="s">
        <v>104</v>
      </c>
      <c r="CP7" s="24" t="s">
        <v>104</v>
      </c>
      <c r="CQ7" s="24">
        <v>0.56999999999999995</v>
      </c>
      <c r="CR7" s="24" t="s">
        <v>104</v>
      </c>
      <c r="CS7" s="24" t="s">
        <v>104</v>
      </c>
      <c r="CT7" s="24" t="s">
        <v>104</v>
      </c>
      <c r="CU7" s="24" t="s">
        <v>104</v>
      </c>
      <c r="CV7" s="24">
        <v>36.369999999999997</v>
      </c>
      <c r="CW7" s="24">
        <v>61.14</v>
      </c>
      <c r="CX7" s="24" t="s">
        <v>104</v>
      </c>
      <c r="CY7" s="24" t="s">
        <v>104</v>
      </c>
      <c r="CZ7" s="24" t="s">
        <v>104</v>
      </c>
      <c r="DA7" s="24" t="s">
        <v>104</v>
      </c>
      <c r="DB7" s="24">
        <v>6.55</v>
      </c>
      <c r="DC7" s="24" t="s">
        <v>104</v>
      </c>
      <c r="DD7" s="24" t="s">
        <v>104</v>
      </c>
      <c r="DE7" s="24" t="s">
        <v>104</v>
      </c>
      <c r="DF7" s="24" t="s">
        <v>104</v>
      </c>
      <c r="DG7" s="24">
        <v>59.58</v>
      </c>
      <c r="DH7" s="24">
        <v>86.91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v>0</v>
      </c>
      <c r="EJ7" s="24" t="s">
        <v>104</v>
      </c>
      <c r="EK7" s="24" t="s">
        <v>104</v>
      </c>
      <c r="EL7" s="24" t="s">
        <v>104</v>
      </c>
      <c r="EM7" s="24" t="s">
        <v>104</v>
      </c>
      <c r="EN7" s="24">
        <v>0</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2023-01-13T09:20:44Z</cp:lastPrinted>
  <dcterms:created xsi:type="dcterms:W3CDTF">2022-12-01T02:01:56Z</dcterms:created>
  <dcterms:modified xsi:type="dcterms:W3CDTF">2023-01-18T06:48:21Z</dcterms:modified>
  <cp:category/>
</cp:coreProperties>
</file>