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filesv\PriItoman\水道部\002_05_総務課農業集落排水係\07_各種調査・依頼\R5\市役所内\財政課\20240122_公営企業にかかる経営分析表\02_回答\"/>
    </mc:Choice>
  </mc:AlternateContent>
  <xr:revisionPtr revIDLastSave="0" documentId="13_ncr:1_{9C3C50DE-04EB-43C1-ADD4-B5B85CC5335C}" xr6:coauthVersionLast="36" xr6:coauthVersionMax="36" xr10:uidLastSave="{00000000-0000-0000-0000-000000000000}"/>
  <workbookProtection workbookAlgorithmName="SHA-512" workbookHashValue="CRrXPjwwbqCsXm+mTMF5m3djfW79zdz6iVQKvDi2NUJgZ3RFrnOZE1W9wFWqYxWW/wf6U1scH6PKeOndQXK84g==" workbookSaltValue="bR8meigLuFuqT8SFHD2W2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AL8" i="4"/>
  <c r="I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<sst xmlns="http://schemas.openxmlformats.org/spreadsheetml/2006/main" count="275" uniqueCount="117">
  <si>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</si>
  <si>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</si>
  <si>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</si>
  <si>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</si>
  <si>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</si>
  <si>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</si>
  <si>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</si>
  <si>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</si>
  <si>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</si>
  <si>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</si>
  <si>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</si>
  <si>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</si>
  <si>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</si>
  <si>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</si>
  <si>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</si>
  <si>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</si>
  <si>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</si>
  <si>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</si>
  <si>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</si>
  <si>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</si>
  <si>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</si>
  <si>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</si>
  <si>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</si>
  <si>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</si>
  <si>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</si>
  <si>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</si>
  <si>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</si>
  <si>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</si>
  <si>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</si>
  <si>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</si>
  <si>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</si>
  <si>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</si>
  <si>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</si>
  <si>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</si>
  <si>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</si>
  <si>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</si>
  <si>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</si>
  <si>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</si>
  <si>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</si>
  <si>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</si>
  <si>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</si>
  <si>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</si>
  <si>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</si>
  <si>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</si>
  <si>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</si>
  <si>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</si>
  <si>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</si>
  <si>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</si>
  <si>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</si>
  <si>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</si>
  <si>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</si>
  <si>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</si>
  <si>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</si>
  <si>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</si>
  <si>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</si>
  <si>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</si>
  <si>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</si>
  <si>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</si>
  <si>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</si>
  <si>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</si>
  <si>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</si>
  <si>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</si>
  <si>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</si>
  <si>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</si>
  <si>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</si>
  <si>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</si>
  <si>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</si>
  <si>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</si>
  <si>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</si>
  <si>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</si>
  <si>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</si>
  <si>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</si>
  <si>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</si>
  <si>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</si>
  <si>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</si>
  <si>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</si>
  <si>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</si>
  <si>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</si>
  <si>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</si>
  <si>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</si>
  <si>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</si>
  <si>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</si>
  <si>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</si>
  <si>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</si>
  <si>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</si>
  <si>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</si>
  <si>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</si>
  <si>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</si>
  <si>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</si>
  <si>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</si>
  <si>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</si>
  <si>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</si>
  <si>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</si>
  <si>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</si>
  <si>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</si>
  <si>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</si>
  <si>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</si>
  <si>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</si>
  <si>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</si>
  <si>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</si>
  <si>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</si>
  <si>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</si>
  <si>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</si>
  <si>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</si>
  <si>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</si>
  <si>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</si>
  <si>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</si>
  <si>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</si>
  <si>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</si>
  <si>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</si>
  <si>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</si>
  <si>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</si>
  <si>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</si>
  <si>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</si>
  <si>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本事業は、平成25年度に事業を開始し令和3年度から共用を開始している。
　現段階で管渠更新の必要性が低く、令和4年度においても修繕等は行っていないため、③管渠改善率は0.00となっている。</t>
    <rPh sb="1" eb="2">
      <t>ホン</t>
    </rPh>
    <rPh sb="2" eb="4">
      <t>ジギョウ</t>
    </rPh>
    <rPh sb="6" eb="8">
      <t>ヘイセイ</t>
    </rPh>
    <rPh sb="10" eb="12">
      <t>ネンド</t>
    </rPh>
    <rPh sb="13" eb="15">
      <t>ジギョウ</t>
    </rPh>
    <rPh sb="16" eb="18">
      <t>カイシ</t>
    </rPh>
    <rPh sb="19" eb="21">
      <t>レイワ</t>
    </rPh>
    <rPh sb="22" eb="24">
      <t>ネンド</t>
    </rPh>
    <rPh sb="26" eb="28">
      <t>キョウヨウ</t>
    </rPh>
    <rPh sb="29" eb="31">
      <t>カイシ</t>
    </rPh>
    <rPh sb="38" eb="41">
      <t>ゲンダンカイ</t>
    </rPh>
    <rPh sb="42" eb="44">
      <t>カンキョ</t>
    </rPh>
    <rPh sb="44" eb="46">
      <t>コウシン</t>
    </rPh>
    <rPh sb="47" eb="50">
      <t>ヒツヨウセイ</t>
    </rPh>
    <rPh sb="51" eb="52">
      <t>ヒク</t>
    </rPh>
    <rPh sb="54" eb="56">
      <t>レイワ</t>
    </rPh>
    <rPh sb="57" eb="59">
      <t>ネンド</t>
    </rPh>
    <rPh sb="64" eb="66">
      <t>シュウゼン</t>
    </rPh>
    <rPh sb="66" eb="67">
      <t>トウ</t>
    </rPh>
    <rPh sb="68" eb="69">
      <t>オコナ</t>
    </rPh>
    <rPh sb="78" eb="80">
      <t>カンキョ</t>
    </rPh>
    <rPh sb="80" eb="82">
      <t>カイゼン</t>
    </rPh>
    <rPh sb="82" eb="83">
      <t>リツ</t>
    </rPh>
    <phoneticPr fontId="4"/>
  </si>
  <si>
    <t xml:space="preserve">　本事業は供用開始から間もなく、整備中の区域もあることから接続数が少なく、経営の健全性・効率性が低い状況にある。
　今後も計画区域の整備工事と共に接続率の向上に努め、使用料収入を確保することで、一般会計繰入金に依存した経営を改善する必要がある。
</t>
    <rPh sb="1" eb="2">
      <t>ホン</t>
    </rPh>
    <rPh sb="2" eb="4">
      <t>ジギョウ</t>
    </rPh>
    <rPh sb="5" eb="7">
      <t>キョウヨウ</t>
    </rPh>
    <rPh sb="7" eb="9">
      <t>カイシ</t>
    </rPh>
    <rPh sb="11" eb="12">
      <t>マ</t>
    </rPh>
    <rPh sb="16" eb="18">
      <t>セイビ</t>
    </rPh>
    <rPh sb="18" eb="19">
      <t>チュウ</t>
    </rPh>
    <rPh sb="20" eb="22">
      <t>クイキ</t>
    </rPh>
    <rPh sb="29" eb="31">
      <t>セツゾク</t>
    </rPh>
    <rPh sb="31" eb="32">
      <t>スウ</t>
    </rPh>
    <rPh sb="33" eb="34">
      <t>スク</t>
    </rPh>
    <rPh sb="37" eb="39">
      <t>ケイエイ</t>
    </rPh>
    <rPh sb="40" eb="43">
      <t>ケンゼンセイ</t>
    </rPh>
    <rPh sb="44" eb="46">
      <t>コウリツ</t>
    </rPh>
    <rPh sb="46" eb="47">
      <t>セイ</t>
    </rPh>
    <rPh sb="48" eb="49">
      <t>ヒク</t>
    </rPh>
    <rPh sb="50" eb="52">
      <t>ジョウキョウ</t>
    </rPh>
    <rPh sb="58" eb="60">
      <t>コンゴ</t>
    </rPh>
    <rPh sb="61" eb="63">
      <t>ケイカク</t>
    </rPh>
    <rPh sb="63" eb="65">
      <t>クイキ</t>
    </rPh>
    <rPh sb="66" eb="68">
      <t>セイビ</t>
    </rPh>
    <rPh sb="68" eb="70">
      <t>コウジ</t>
    </rPh>
    <rPh sb="71" eb="72">
      <t>トモ</t>
    </rPh>
    <rPh sb="73" eb="75">
      <t>セツゾク</t>
    </rPh>
    <rPh sb="75" eb="76">
      <t>リツ</t>
    </rPh>
    <rPh sb="77" eb="79">
      <t>コウジョウ</t>
    </rPh>
    <rPh sb="80" eb="81">
      <t>ツト</t>
    </rPh>
    <rPh sb="83" eb="86">
      <t>シヨウリョウ</t>
    </rPh>
    <rPh sb="86" eb="88">
      <t>シュウニュウ</t>
    </rPh>
    <rPh sb="89" eb="91">
      <t>カクホ</t>
    </rPh>
    <rPh sb="97" eb="99">
      <t>イッパン</t>
    </rPh>
    <rPh sb="99" eb="101">
      <t>カイケイ</t>
    </rPh>
    <rPh sb="101" eb="103">
      <t>クリイレ</t>
    </rPh>
    <rPh sb="103" eb="104">
      <t>キン</t>
    </rPh>
    <rPh sb="105" eb="107">
      <t>イゾン</t>
    </rPh>
    <rPh sb="109" eb="111">
      <t>ケイエイ</t>
    </rPh>
    <rPh sb="112" eb="114">
      <t>カイゼン</t>
    </rPh>
    <rPh sb="116" eb="118">
      <t>ヒツヨウ</t>
    </rPh>
    <phoneticPr fontId="4"/>
  </si>
  <si>
    <t>　本事業は令和3年度に供用を開始した事業であるが、現在も管路の整備中であり、整備の終了した区間から随時共用開始を行っている。そのため使用料や年間有収水量、一日平均処理水量など、接続数に依存する数値から算出される左記④～⑧の指標が、前年度数値及び全国並びに類似団体平均値から離れており、いずれも健全性・効率性は著しく低い。
　①の収益的収支比率の令和4年度の増については、Ｒ5年度からの法適用による打切決算にかかる繰入金の増によるものとなっている。比率は前年度ともに100％を超え黒字となっているが、使用料収入で賄うべき経費の大部分を一般会計繰入金で補填している状況である。</t>
    <rPh sb="1" eb="2">
      <t>ホン</t>
    </rPh>
    <rPh sb="2" eb="4">
      <t>ジギョウ</t>
    </rPh>
    <rPh sb="5" eb="7">
      <t>レイワ</t>
    </rPh>
    <rPh sb="8" eb="10">
      <t>ネンド</t>
    </rPh>
    <rPh sb="11" eb="13">
      <t>キョウヨウ</t>
    </rPh>
    <rPh sb="14" eb="16">
      <t>カイシ</t>
    </rPh>
    <rPh sb="18" eb="20">
      <t>ジギョウ</t>
    </rPh>
    <rPh sb="25" eb="27">
      <t>ゲンザイ</t>
    </rPh>
    <rPh sb="28" eb="30">
      <t>カンロ</t>
    </rPh>
    <rPh sb="31" eb="33">
      <t>セイビ</t>
    </rPh>
    <rPh sb="33" eb="34">
      <t>チュウ</t>
    </rPh>
    <rPh sb="38" eb="40">
      <t>セイビ</t>
    </rPh>
    <rPh sb="41" eb="43">
      <t>シュウリョウ</t>
    </rPh>
    <rPh sb="45" eb="47">
      <t>クカン</t>
    </rPh>
    <rPh sb="49" eb="51">
      <t>ズイジ</t>
    </rPh>
    <rPh sb="51" eb="53">
      <t>キョウヨウ</t>
    </rPh>
    <rPh sb="53" eb="55">
      <t>カイシ</t>
    </rPh>
    <rPh sb="56" eb="57">
      <t>オコナ</t>
    </rPh>
    <rPh sb="66" eb="69">
      <t>シヨウリョウ</t>
    </rPh>
    <rPh sb="70" eb="72">
      <t>ネンカン</t>
    </rPh>
    <rPh sb="72" eb="74">
      <t>ユウシュウ</t>
    </rPh>
    <rPh sb="74" eb="76">
      <t>スイリョウ</t>
    </rPh>
    <rPh sb="77" eb="79">
      <t>イチニチ</t>
    </rPh>
    <rPh sb="79" eb="81">
      <t>ヘイキン</t>
    </rPh>
    <rPh sb="81" eb="83">
      <t>ショリ</t>
    </rPh>
    <rPh sb="83" eb="85">
      <t>スイリョウ</t>
    </rPh>
    <rPh sb="88" eb="90">
      <t>セツゾク</t>
    </rPh>
    <rPh sb="90" eb="91">
      <t>スウ</t>
    </rPh>
    <rPh sb="92" eb="94">
      <t>イゾン</t>
    </rPh>
    <rPh sb="96" eb="98">
      <t>スウチ</t>
    </rPh>
    <rPh sb="100" eb="102">
      <t>サンシュツ</t>
    </rPh>
    <rPh sb="105" eb="107">
      <t>サキ</t>
    </rPh>
    <rPh sb="111" eb="113">
      <t>シヒョウ</t>
    </rPh>
    <rPh sb="115" eb="118">
      <t>ゼンネンド</t>
    </rPh>
    <rPh sb="118" eb="120">
      <t>スウチ</t>
    </rPh>
    <rPh sb="120" eb="121">
      <t>オヨ</t>
    </rPh>
    <rPh sb="122" eb="124">
      <t>ゼンコク</t>
    </rPh>
    <rPh sb="124" eb="125">
      <t>ナラ</t>
    </rPh>
    <rPh sb="127" eb="129">
      <t>ルイジ</t>
    </rPh>
    <rPh sb="129" eb="131">
      <t>ダンタイ</t>
    </rPh>
    <rPh sb="131" eb="134">
      <t>ヘイキンチ</t>
    </rPh>
    <rPh sb="136" eb="137">
      <t>ハナ</t>
    </rPh>
    <rPh sb="146" eb="149">
      <t>ケンゼンセイ</t>
    </rPh>
    <rPh sb="150" eb="153">
      <t>コウリツセイ</t>
    </rPh>
    <rPh sb="154" eb="155">
      <t>イチジル</t>
    </rPh>
    <rPh sb="157" eb="158">
      <t>ヒク</t>
    </rPh>
    <rPh sb="164" eb="166">
      <t>シュウエキ</t>
    </rPh>
    <rPh sb="166" eb="167">
      <t>テキ</t>
    </rPh>
    <rPh sb="167" eb="169">
      <t>シュウシ</t>
    </rPh>
    <rPh sb="169" eb="171">
      <t>ヒリツ</t>
    </rPh>
    <rPh sb="172" eb="174">
      <t>レイワ</t>
    </rPh>
    <rPh sb="175" eb="177">
      <t>ネンド</t>
    </rPh>
    <rPh sb="178" eb="179">
      <t>ゾウ</t>
    </rPh>
    <rPh sb="223" eb="225">
      <t>ヒリツ</t>
    </rPh>
    <rPh sb="226" eb="229">
      <t>ゼンネンド</t>
    </rPh>
    <rPh sb="237" eb="238">
      <t>コ</t>
    </rPh>
    <rPh sb="239" eb="241">
      <t>クロジ</t>
    </rPh>
    <rPh sb="249" eb="252">
      <t>シヨウリョウ</t>
    </rPh>
    <rPh sb="252" eb="254">
      <t>シュウニュウ</t>
    </rPh>
    <rPh sb="255" eb="256">
      <t>マカナ</t>
    </rPh>
    <rPh sb="259" eb="261">
      <t>ケイヒ</t>
    </rPh>
    <rPh sb="262" eb="265">
      <t>ダイブブン</t>
    </rPh>
    <rPh sb="266" eb="268">
      <t>イッパン</t>
    </rPh>
    <rPh sb="268" eb="270">
      <t>カイケイ</t>
    </rPh>
    <rPh sb="270" eb="272">
      <t>クリイレ</t>
    </rPh>
    <rPh sb="272" eb="273">
      <t>キン</t>
    </rPh>
    <rPh sb="274" eb="276">
      <t>ホテン</t>
    </rPh>
    <rPh sb="280" eb="28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</si>
</sst>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5F8-40F7-9DBB-90322A8C7B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5F8-40F7-9DBB-90322A8C7B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0.56999999999999995</c:v>
                </c:pt>
                <c:pt idx="4">
                  <c:v>4.63</c:v>
                </c:pt>
              </c:numCache>
            </c:numRef>
          </c:val>
          <c:extLst>
            <c:ext xmlns:c16="http://schemas.microsoft.com/office/drawing/2014/chart" uri="{C3380CC4-5D6E-409C-BE32-E72D297353CC}">
              <c16:uniqueId val="{00000000-1908-4D4C-AC83-4DDC5377F2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36.369999999999997</c:v>
                </c:pt>
                <c:pt idx="4">
                  <c:v>32.11</c:v>
                </c:pt>
              </c:numCache>
            </c:numRef>
          </c:val>
          <c:smooth val="0"/>
          <c:extLst>
            <c:ext xmlns:c16="http://schemas.microsoft.com/office/drawing/2014/chart" uri="{C3380CC4-5D6E-409C-BE32-E72D297353CC}">
              <c16:uniqueId val="{00000001-1908-4D4C-AC83-4DDC5377F2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6.55</c:v>
                </c:pt>
                <c:pt idx="4">
                  <c:v>30.97</c:v>
                </c:pt>
              </c:numCache>
            </c:numRef>
          </c:val>
          <c:extLst>
            <c:ext xmlns:c16="http://schemas.microsoft.com/office/drawing/2014/chart" uri="{C3380CC4-5D6E-409C-BE32-E72D297353CC}">
              <c16:uniqueId val="{00000000-1C4C-4590-A344-5A119D3A3B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59.58</c:v>
                </c:pt>
                <c:pt idx="4">
                  <c:v>71.680000000000007</c:v>
                </c:pt>
              </c:numCache>
            </c:numRef>
          </c:val>
          <c:smooth val="0"/>
          <c:extLst>
            <c:ext xmlns:c16="http://schemas.microsoft.com/office/drawing/2014/chart" uri="{C3380CC4-5D6E-409C-BE32-E72D297353CC}">
              <c16:uniqueId val="{00000001-1C4C-4590-A344-5A119D3A3B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134.99</c:v>
                </c:pt>
                <c:pt idx="4">
                  <c:v>1049.78</c:v>
                </c:pt>
              </c:numCache>
            </c:numRef>
          </c:val>
          <c:extLst>
            <c:ext xmlns:c16="http://schemas.microsoft.com/office/drawing/2014/chart" uri="{C3380CC4-5D6E-409C-BE32-E72D297353CC}">
              <c16:uniqueId val="{00000000-FCAD-43FA-ACD4-8EC1A37B40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D-43FA-ACD4-8EC1A37B40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22-47F4-8734-B0F959E270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22-47F4-8734-B0F959E270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53-4402-BCB6-7CAB2ACB2A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3-4402-BCB6-7CAB2ACB2A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C-4555-A37D-F148F8D186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C-4555-A37D-F148F8D186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C8-40F4-9FEF-5FB7F183A0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C8-40F4-9FEF-5FB7F183A0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306833.96000000002</c:v>
                </c:pt>
                <c:pt idx="4">
                  <c:v>52821.1</c:v>
                </c:pt>
              </c:numCache>
            </c:numRef>
          </c:val>
          <c:extLst>
            <c:ext xmlns:c16="http://schemas.microsoft.com/office/drawing/2014/chart" uri="{C3380CC4-5D6E-409C-BE32-E72D297353CC}">
              <c16:uniqueId val="{00000000-BACE-4B41-9FE4-24D982A609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904.55</c:v>
                </c:pt>
                <c:pt idx="4">
                  <c:v>1850.4</c:v>
                </c:pt>
              </c:numCache>
            </c:numRef>
          </c:val>
          <c:smooth val="0"/>
          <c:extLst>
            <c:ext xmlns:c16="http://schemas.microsoft.com/office/drawing/2014/chart" uri="{C3380CC4-5D6E-409C-BE32-E72D297353CC}">
              <c16:uniqueId val="{00000001-BACE-4B41-9FE4-24D982A609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0.52</c:v>
                </c:pt>
                <c:pt idx="4">
                  <c:v>3.61</c:v>
                </c:pt>
              </c:numCache>
            </c:numRef>
          </c:val>
          <c:extLst>
            <c:ext xmlns:c16="http://schemas.microsoft.com/office/drawing/2014/chart" uri="{C3380CC4-5D6E-409C-BE32-E72D297353CC}">
              <c16:uniqueId val="{00000000-6A33-4EB5-BA0C-8BC76AE007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39.69</c:v>
                </c:pt>
                <c:pt idx="4">
                  <c:v>24.74</c:v>
                </c:pt>
              </c:numCache>
            </c:numRef>
          </c:val>
          <c:smooth val="0"/>
          <c:extLst>
            <c:ext xmlns:c16="http://schemas.microsoft.com/office/drawing/2014/chart" uri="{C3380CC4-5D6E-409C-BE32-E72D297353CC}">
              <c16:uniqueId val="{00000001-6A33-4EB5-BA0C-8BC76AE007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14868.4</c:v>
                </c:pt>
                <c:pt idx="4">
                  <c:v>1552.71</c:v>
                </c:pt>
              </c:numCache>
            </c:numRef>
          </c:val>
          <c:extLst>
            <c:ext xmlns:c16="http://schemas.microsoft.com/office/drawing/2014/chart" uri="{C3380CC4-5D6E-409C-BE32-E72D297353CC}">
              <c16:uniqueId val="{00000000-4A19-4F67-91F2-2E597FD832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253.17</c:v>
                </c:pt>
                <c:pt idx="4">
                  <c:v>321.39999999999998</c:v>
                </c:pt>
              </c:numCache>
            </c:numRef>
          </c:val>
          <c:smooth val="0"/>
          <c:extLst>
            <c:ext xmlns:c16="http://schemas.microsoft.com/office/drawing/2014/chart" uri="{C3380CC4-5D6E-409C-BE32-E72D297353CC}">
              <c16:uniqueId val="{00000001-4A19-4F67-91F2-2E597FD832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糸満市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F3</v>
      </c>
      <c r="X8" s="40"/>
      <c r="Y8" s="40"/>
      <c r="Z8" s="40"/>
      <c r="AA8" s="40"/>
      <c r="AB8" s="40"/>
      <c r="AC8" s="40"/>
      <c r="AD8" s="41" t="str">
        <f>データ!$M$6</f>
        <v>非設置</v>
      </c>
      <c r="AE8" s="41"/>
      <c r="AF8" s="41"/>
      <c r="AG8" s="41"/>
      <c r="AH8" s="41"/>
      <c r="AI8" s="41"/>
      <c r="AJ8" s="41"/>
      <c r="AK8" s="3"/>
      <c r="AL8" s="42">
        <f>データ!S6</f>
        <v>62569</v>
      </c>
      <c r="AM8" s="42"/>
      <c r="AN8" s="42"/>
      <c r="AO8" s="42"/>
      <c r="AP8" s="42"/>
      <c r="AQ8" s="42"/>
      <c r="AR8" s="42"/>
      <c r="AS8" s="42"/>
      <c r="AT8" s="35">
        <f>データ!T6</f>
        <v>46.6</v>
      </c>
      <c r="AU8" s="35"/>
      <c r="AV8" s="35"/>
      <c r="AW8" s="35"/>
      <c r="AX8" s="35"/>
      <c r="AY8" s="35"/>
      <c r="AZ8" s="35"/>
      <c r="BA8" s="35"/>
      <c r="BB8" s="35">
        <f>データ!U6</f>
        <v>1342.68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1.56</v>
      </c>
      <c r="Q10" s="35"/>
      <c r="R10" s="35"/>
      <c r="S10" s="35"/>
      <c r="T10" s="35"/>
      <c r="U10" s="35"/>
      <c r="V10" s="35"/>
      <c r="W10" s="35">
        <f>データ!Q6</f>
        <v>88.22</v>
      </c>
      <c r="X10" s="35"/>
      <c r="Y10" s="35"/>
      <c r="Z10" s="35"/>
      <c r="AA10" s="35"/>
      <c r="AB10" s="35"/>
      <c r="AC10" s="35"/>
      <c r="AD10" s="42">
        <f>データ!R6</f>
        <v>1446</v>
      </c>
      <c r="AE10" s="42"/>
      <c r="AF10" s="42"/>
      <c r="AG10" s="42"/>
      <c r="AH10" s="42"/>
      <c r="AI10" s="42"/>
      <c r="AJ10" s="42"/>
      <c r="AK10" s="2"/>
      <c r="AL10" s="42">
        <f>データ!V6</f>
        <v>972</v>
      </c>
      <c r="AM10" s="42"/>
      <c r="AN10" s="42"/>
      <c r="AO10" s="42"/>
      <c r="AP10" s="42"/>
      <c r="AQ10" s="42"/>
      <c r="AR10" s="42"/>
      <c r="AS10" s="42"/>
      <c r="AT10" s="35">
        <f>データ!W6</f>
        <v>0.22</v>
      </c>
      <c r="AU10" s="35"/>
      <c r="AV10" s="35"/>
      <c r="AW10" s="35"/>
      <c r="AX10" s="35"/>
      <c r="AY10" s="35"/>
      <c r="AZ10" s="35"/>
      <c r="BA10" s="35"/>
      <c r="BB10" s="35">
        <f>データ!X6</f>
        <v>4418.18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p6mgZuilAw0K9pFBhVODb7nCVjw5ypk+1w/FM3czVomRMHIUObkT1HRIyjyR5OByS6RZEIlrrPa0Qp4uSXjLzw==" saltValue="PUJq2w9z6DjD6GxZAJl7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472107</v>
      </c>
      <c r="D6" s="19">
        <f t="shared" si="3"/>
        <v>47</v>
      </c>
      <c r="E6" s="19">
        <f t="shared" si="3"/>
        <v>17</v>
      </c>
      <c r="F6" s="19">
        <f t="shared" si="3"/>
        <v>5</v>
      </c>
      <c r="G6" s="19">
        <f t="shared" si="3"/>
        <v>0</v>
      </c>
      <c r="H6" s="19" t="str">
        <f t="shared" si="3"/>
        <v>沖縄県　糸満市</v>
      </c>
      <c r="I6" s="19" t="str">
        <f t="shared" si="3"/>
        <v>法非適用</v>
      </c>
      <c r="J6" s="19" t="str">
        <f t="shared" si="3"/>
        <v>下水道事業</v>
      </c>
      <c r="K6" s="19" t="str">
        <f t="shared" si="3"/>
        <v>農業集落排水</v>
      </c>
      <c r="L6" s="19" t="str">
        <f t="shared" si="3"/>
        <v>F3</v>
      </c>
      <c r="M6" s="19" t="str">
        <f t="shared" si="3"/>
        <v>非設置</v>
      </c>
      <c r="N6" s="20" t="str">
        <f t="shared" si="3"/>
        <v>-</v>
      </c>
      <c r="O6" s="20" t="str">
        <f t="shared" si="3"/>
        <v>該当数値なし</v>
      </c>
      <c r="P6" s="20">
        <f t="shared" si="3"/>
        <v>1.56</v>
      </c>
      <c r="Q6" s="20">
        <f t="shared" si="3"/>
        <v>88.22</v>
      </c>
      <c r="R6" s="20">
        <f t="shared" si="3"/>
        <v>1446</v>
      </c>
      <c r="S6" s="20">
        <f t="shared" si="3"/>
        <v>62569</v>
      </c>
      <c r="T6" s="20">
        <f t="shared" si="3"/>
        <v>46.6</v>
      </c>
      <c r="U6" s="20">
        <f t="shared" si="3"/>
        <v>1342.68</v>
      </c>
      <c r="V6" s="20">
        <f t="shared" si="3"/>
        <v>972</v>
      </c>
      <c r="W6" s="20">
        <f t="shared" si="3"/>
        <v>0.22</v>
      </c>
      <c r="X6" s="20">
        <f t="shared" si="3"/>
        <v>4418.18</v>
      </c>
      <c r="Y6" s="21" t="str">
        <f>IF(Y7="",NA(),Y7)</f>
        <v>-</v>
      </c>
      <c r="Z6" s="21" t="str">
        <f t="shared" ref="Z6:AH6" si="4">IF(Z7="",NA(),Z7)</f>
        <v>-</v>
      </c>
      <c r="AA6" s="21" t="str">
        <f t="shared" si="4"/>
        <v>-</v>
      </c>
      <c r="AB6" s="21">
        <f t="shared" si="4"/>
        <v>134.99</v>
      </c>
      <c r="AC6" s="21">
        <f t="shared" si="4"/>
        <v>1049.78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1">
        <f t="shared" si="7"/>
        <v>306833.96000000002</v>
      </c>
      <c r="BJ6" s="21">
        <f t="shared" si="7"/>
        <v>52821.1</v>
      </c>
      <c r="BK6" s="21" t="str">
        <f t="shared" si="7"/>
        <v>-</v>
      </c>
      <c r="BL6" s="21" t="str">
        <f t="shared" si="7"/>
        <v>-</v>
      </c>
      <c r="BM6" s="21" t="str">
        <f t="shared" si="7"/>
        <v>-</v>
      </c>
      <c r="BN6" s="21">
        <f t="shared" si="7"/>
        <v>904.55</v>
      </c>
      <c r="BO6" s="21">
        <f t="shared" si="7"/>
        <v>1850.4</v>
      </c>
      <c r="BP6" s="20" t="str">
        <f>IF(BP7="","",IF(BP7="-","【-】","【"&amp;SUBSTITUTE(TEXT(BP7,"#,##0.00"),"-","△")&amp;"】"))</f>
        <v>【809.19】</v>
      </c>
      <c r="BQ6" s="21" t="str">
        <f>IF(BQ7="",NA(),BQ7)</f>
        <v>-</v>
      </c>
      <c r="BR6" s="21" t="str">
        <f t="shared" ref="BR6:BZ6" si="8">IF(BR7="",NA(),BR7)</f>
        <v>-</v>
      </c>
      <c r="BS6" s="21" t="str">
        <f t="shared" si="8"/>
        <v>-</v>
      </c>
      <c r="BT6" s="21">
        <f t="shared" si="8"/>
        <v>0.52</v>
      </c>
      <c r="BU6" s="21">
        <f t="shared" si="8"/>
        <v>3.61</v>
      </c>
      <c r="BV6" s="21" t="str">
        <f t="shared" si="8"/>
        <v>-</v>
      </c>
      <c r="BW6" s="21" t="str">
        <f t="shared" si="8"/>
        <v>-</v>
      </c>
      <c r="BX6" s="21" t="str">
        <f t="shared" si="8"/>
        <v>-</v>
      </c>
      <c r="BY6" s="21">
        <f t="shared" si="8"/>
        <v>39.69</v>
      </c>
      <c r="BZ6" s="21">
        <f t="shared" si="8"/>
        <v>24.74</v>
      </c>
      <c r="CA6" s="20" t="str">
        <f>IF(CA7="","",IF(CA7="-","【-】","【"&amp;SUBSTITUTE(TEXT(CA7,"#,##0.00"),"-","△")&amp;"】"))</f>
        <v>【57.02】</v>
      </c>
      <c r="CB6" s="21" t="str">
        <f>IF(CB7="",NA(),CB7)</f>
        <v>-</v>
      </c>
      <c r="CC6" s="21" t="str">
        <f t="shared" ref="CC6:CK6" si="9">IF(CC7="",NA(),CC7)</f>
        <v>-</v>
      </c>
      <c r="CD6" s="21" t="str">
        <f t="shared" si="9"/>
        <v>-</v>
      </c>
      <c r="CE6" s="21">
        <f t="shared" si="9"/>
        <v>14868.4</v>
      </c>
      <c r="CF6" s="21">
        <f t="shared" si="9"/>
        <v>1552.71</v>
      </c>
      <c r="CG6" s="21" t="str">
        <f t="shared" si="9"/>
        <v>-</v>
      </c>
      <c r="CH6" s="21" t="str">
        <f t="shared" si="9"/>
        <v>-</v>
      </c>
      <c r="CI6" s="21" t="str">
        <f t="shared" si="9"/>
        <v>-</v>
      </c>
      <c r="CJ6" s="21">
        <f t="shared" si="9"/>
        <v>253.17</v>
      </c>
      <c r="CK6" s="21">
        <f t="shared" si="9"/>
        <v>321.39999999999998</v>
      </c>
      <c r="CL6" s="20" t="str">
        <f>IF(CL7="","",IF(CL7="-","【-】","【"&amp;SUBSTITUTE(TEXT(CL7,"#,##0.00"),"-","△")&amp;"】"))</f>
        <v>【273.68】</v>
      </c>
      <c r="CM6" s="21" t="str">
        <f>IF(CM7="",NA(),CM7)</f>
        <v>-</v>
      </c>
      <c r="CN6" s="21" t="str">
        <f t="shared" ref="CN6:CV6" si="10">IF(CN7="",NA(),CN7)</f>
        <v>-</v>
      </c>
      <c r="CO6" s="21" t="str">
        <f t="shared" si="10"/>
        <v>-</v>
      </c>
      <c r="CP6" s="21">
        <f t="shared" si="10"/>
        <v>0.56999999999999995</v>
      </c>
      <c r="CQ6" s="21">
        <f t="shared" si="10"/>
        <v>4.63</v>
      </c>
      <c r="CR6" s="21" t="str">
        <f t="shared" si="10"/>
        <v>-</v>
      </c>
      <c r="CS6" s="21" t="str">
        <f t="shared" si="10"/>
        <v>-</v>
      </c>
      <c r="CT6" s="21" t="str">
        <f t="shared" si="10"/>
        <v>-</v>
      </c>
      <c r="CU6" s="21">
        <f t="shared" si="10"/>
        <v>36.369999999999997</v>
      </c>
      <c r="CV6" s="21">
        <f t="shared" si="10"/>
        <v>32.11</v>
      </c>
      <c r="CW6" s="20" t="str">
        <f>IF(CW7="","",IF(CW7="-","【-】","【"&amp;SUBSTITUTE(TEXT(CW7,"#,##0.00"),"-","△")&amp;"】"))</f>
        <v>【52.55】</v>
      </c>
      <c r="CX6" s="21" t="str">
        <f>IF(CX7="",NA(),CX7)</f>
        <v>-</v>
      </c>
      <c r="CY6" s="21" t="str">
        <f t="shared" ref="CY6:DG6" si="11">IF(CY7="",NA(),CY7)</f>
        <v>-</v>
      </c>
      <c r="CZ6" s="21" t="str">
        <f t="shared" si="11"/>
        <v>-</v>
      </c>
      <c r="DA6" s="21">
        <f t="shared" si="11"/>
        <v>6.55</v>
      </c>
      <c r="DB6" s="21">
        <f t="shared" si="11"/>
        <v>30.97</v>
      </c>
      <c r="DC6" s="21" t="str">
        <f t="shared" si="11"/>
        <v>-</v>
      </c>
      <c r="DD6" s="21" t="str">
        <f t="shared" si="11"/>
        <v>-</v>
      </c>
      <c r="DE6" s="21" t="str">
        <f t="shared" si="11"/>
        <v>-</v>
      </c>
      <c r="DF6" s="21">
        <f t="shared" si="11"/>
        <v>59.58</v>
      </c>
      <c r="DG6" s="21">
        <f t="shared" si="11"/>
        <v>71.680000000000007</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【0.02】</v>
      </c>
    </row>
    <row r="7" spans="1:145" s="22" customFormat="1" x14ac:dyDescent="0.15">
      <c r="A7" s="14"/>
      <c r="B7" s="23">
        <v>2022</v>
      </c>
      <c r="C7" s="23">
        <v>472107</v>
      </c>
      <c r="D7" s="23">
        <v>47</v>
      </c>
      <c r="E7" s="23">
        <v>17</v>
      </c>
      <c r="F7" s="23">
        <v>5</v>
      </c>
      <c r="G7" s="23">
        <v>0</v>
      </c>
      <c r="H7" s="23" t="s">
        <v>96</v>
      </c>
      <c r="I7" s="23" t="s">
        <v>97</v>
      </c>
      <c r="J7" s="23" t="s">
        <v>98</v>
      </c>
      <c r="K7" s="23" t="s">
        <v>99</v>
      </c>
      <c r="L7" s="23" t="s">
        <v>100</v>
      </c>
      <c r="M7" s="23" t="s">
        <v>101</v>
      </c>
      <c r="N7" s="24" t="s">
        <v>102</v>
      </c>
      <c r="O7" s="24" t="s">
        <v>103</v>
      </c>
      <c r="P7" s="24">
        <v>1.56</v>
      </c>
      <c r="Q7" s="24">
        <v>88.22</v>
      </c>
      <c r="R7" s="24">
        <v>1446</v>
      </c>
      <c r="S7" s="24">
        <v>62569</v>
      </c>
      <c r="T7" s="24">
        <v>46.6</v>
      </c>
      <c r="U7" s="24">
        <v>1342.68</v>
      </c>
      <c r="V7" s="24">
        <v>972</v>
      </c>
      <c r="W7" s="24">
        <v>0.22</v>
      </c>
      <c r="X7" s="24">
        <v>4418.18</v>
      </c>
      <c r="Y7" s="24" t="s">
        <v>102</v>
      </c>
      <c r="Z7" s="24" t="s">
        <v>102</v>
      </c>
      <c r="AA7" s="24" t="s">
        <v>102</v>
      </c>
      <c r="AB7" s="24">
        <v>134.99</v>
      </c>
      <c r="AC7" s="24">
        <v>1049.78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102</v>
      </c>
      <c r="BG7" s="24" t="s">
        <v>102</v>
      </c>
      <c r="BH7" s="24" t="s">
        <v>102</v>
      </c>
      <c r="BI7" s="24">
        <v>306833.96000000002</v>
      </c>
      <c r="BJ7" s="24">
        <v>52821.1</v>
      </c>
      <c r="BK7" s="24" t="s">
        <v>102</v>
      </c>
      <c r="BL7" s="24" t="s">
        <v>102</v>
      </c>
      <c r="BM7" s="24" t="s">
        <v>102</v>
      </c>
      <c r="BN7" s="24">
        <v>904.55</v>
      </c>
      <c r="BO7" s="24">
        <v>1850.4</v>
      </c>
      <c r="BP7" s="24">
        <v>809.19</v>
      </c>
      <c r="BQ7" s="24" t="s">
        <v>102</v>
      </c>
      <c r="BR7" s="24" t="s">
        <v>102</v>
      </c>
      <c r="BS7" s="24" t="s">
        <v>102</v>
      </c>
      <c r="BT7" s="24">
        <v>0.52</v>
      </c>
      <c r="BU7" s="24">
        <v>3.61</v>
      </c>
      <c r="BV7" s="24" t="s">
        <v>102</v>
      </c>
      <c r="BW7" s="24" t="s">
        <v>102</v>
      </c>
      <c r="BX7" s="24" t="s">
        <v>102</v>
      </c>
      <c r="BY7" s="24">
        <v>39.69</v>
      </c>
      <c r="BZ7" s="24">
        <v>24.74</v>
      </c>
      <c r="CA7" s="24">
        <v>57.02</v>
      </c>
      <c r="CB7" s="24" t="s">
        <v>102</v>
      </c>
      <c r="CC7" s="24" t="s">
        <v>102</v>
      </c>
      <c r="CD7" s="24" t="s">
        <v>102</v>
      </c>
      <c r="CE7" s="24">
        <v>14868.4</v>
      </c>
      <c r="CF7" s="24">
        <v>1552.71</v>
      </c>
      <c r="CG7" s="24" t="s">
        <v>102</v>
      </c>
      <c r="CH7" s="24" t="s">
        <v>102</v>
      </c>
      <c r="CI7" s="24" t="s">
        <v>102</v>
      </c>
      <c r="CJ7" s="24">
        <v>253.17</v>
      </c>
      <c r="CK7" s="24">
        <v>321.39999999999998</v>
      </c>
      <c r="CL7" s="24">
        <v>273.68</v>
      </c>
      <c r="CM7" s="24" t="s">
        <v>102</v>
      </c>
      <c r="CN7" s="24" t="s">
        <v>102</v>
      </c>
      <c r="CO7" s="24" t="s">
        <v>102</v>
      </c>
      <c r="CP7" s="24">
        <v>0.56999999999999995</v>
      </c>
      <c r="CQ7" s="24">
        <v>4.63</v>
      </c>
      <c r="CR7" s="24" t="s">
        <v>102</v>
      </c>
      <c r="CS7" s="24" t="s">
        <v>102</v>
      </c>
      <c r="CT7" s="24" t="s">
        <v>102</v>
      </c>
      <c r="CU7" s="24">
        <v>36.369999999999997</v>
      </c>
      <c r="CV7" s="24">
        <v>32.11</v>
      </c>
      <c r="CW7" s="24">
        <v>52.55</v>
      </c>
      <c r="CX7" s="24" t="s">
        <v>102</v>
      </c>
      <c r="CY7" s="24" t="s">
        <v>102</v>
      </c>
      <c r="CZ7" s="24" t="s">
        <v>102</v>
      </c>
      <c r="DA7" s="24">
        <v>6.55</v>
      </c>
      <c r="DB7" s="24">
        <v>30.97</v>
      </c>
      <c r="DC7" s="24" t="s">
        <v>102</v>
      </c>
      <c r="DD7" s="24" t="s">
        <v>102</v>
      </c>
      <c r="DE7" s="24" t="s">
        <v>102</v>
      </c>
      <c r="DF7" s="24">
        <v>59.58</v>
      </c>
      <c r="DG7" s="24">
        <v>71.680000000000007</v>
      </c>
      <c r="DH7" s="24">
        <v>87.3</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v>0</v>
      </c>
      <c r="EI7" s="24">
        <v>0</v>
      </c>
      <c r="EJ7" s="24" t="s">
        <v>102</v>
      </c>
      <c r="EK7" s="24" t="s">
        <v>102</v>
      </c>
      <c r="EL7" s="24" t="s">
        <v>102</v>
      </c>
      <c r="EM7" s="24">
        <v>0</v>
      </c>
      <c r="EN7" s="24">
        <v>0</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2024-01-25T04:02:13Z</cp:lastPrinted>
  <dcterms:created xsi:type="dcterms:W3CDTF">2023-12-12T02:56:52Z</dcterms:created>
  <dcterms:modified xsi:type="dcterms:W3CDTF">2024-01-25T06:28:58Z</dcterms:modified>
  <cp:category/>
</cp:coreProperties>
</file>