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v\PriItoman\水道部\総務課\庶務係\経営比較分析表\令和4年度経営比較分析\"/>
    </mc:Choice>
  </mc:AlternateContent>
  <xr:revisionPtr revIDLastSave="0" documentId="13_ncr:1_{4EAE4F96-4A6D-4DE6-9F9C-22AFFCB183D7}" xr6:coauthVersionLast="36" xr6:coauthVersionMax="36" xr10:uidLastSave="{00000000-0000-0000-0000-000000000000}"/>
  <workbookProtection workbookAlgorithmName="SHA-512" workbookHashValue="R8F+sX2Qsp3fuclWvujFnOKyCWK1vjeJslKi27X5OQ8bupMGyAvpoziQgtdb8MbXW0oX2MqY+uCsXoG7JAOTeg==" workbookSaltValue="abySe0csxgk/0UPyW+xog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P10" i="4" s="1"/>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E85" i="4"/>
  <c r="W10" i="4"/>
  <c r="BB8" i="4"/>
  <c r="AT8" i="4"/>
  <c r="AL8" i="4"/>
  <c r="W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<sst xmlns="http://schemas.openxmlformats.org/spreadsheetml/2006/main" count="228" uniqueCount="114">
  <si>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</si>
  <si>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</si>
  <si>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</si>
  <si>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</si>
  <si>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</si>
  <si>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</si>
  <si>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</si>
  <si>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</si>
  <si>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</si>
  <si>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</si>
  <si>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</si>
  <si>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</si>
  <si>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</si>
  <si>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</si>
  <si>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</si>
  <si>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</si>
  <si>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</si>
  <si>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</si>
  <si>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</si>
  <si>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</si>
  <si>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</si>
  <si>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</si>
  <si>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</si>
  <si>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</si>
  <si>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</si>
  <si>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</si>
  <si>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</si>
  <si>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</si>
  <si>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</si>
  <si>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</si>
  <si>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</si>
  <si>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</si>
  <si>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</si>
  <si>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</si>
  <si>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</si>
  <si>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</si>
  <si>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</si>
  <si>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</si>
  <si>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</si>
  <si>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</si>
  <si>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</si>
  <si>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</si>
  <si>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</si>
  <si>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</si>
  <si>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</si>
  <si>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</si>
  <si>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</si>
  <si>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</si>
  <si>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</si>
  <si>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</si>
  <si>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</si>
  <si>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</si>
  <si>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</si>
  <si>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</si>
  <si>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</si>
  <si>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</si>
  <si>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</si>
  <si>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</si>
  <si>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</si>
  <si>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</si>
  <si>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</si>
  <si>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</si>
  <si>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</si>
  <si>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</si>
  <si>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</si>
  <si>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</si>
  <si>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</si>
  <si>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</si>
  <si>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</si>
  <si>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</si>
  <si>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</si>
  <si>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</si>
  <si>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</si>
  <si>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</si>
  <si>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</si>
  <si>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</si>
  <si>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</si>
  <si>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</si>
  <si>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</si>
  <si>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</si>
  <si>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</si>
  <si>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</si>
  <si>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</si>
  <si>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</si>
  <si>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</si>
  <si>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</si>
  <si>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</si>
  <si>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</si>
  <si>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</si>
  <si>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</si>
  <si>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</si>
  <si>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</si>
  <si>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</si>
  <si>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</si>
  <si>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</si>
  <si>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</si>
  <si>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</si>
  <si>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</si>
  <si>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</si>
  <si>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</si>
  <si>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</si>
  <si>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</si>
  <si>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</si>
  <si>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</si>
  <si>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</si>
  <si>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</si>
  <si>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</si>
  <si>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</si>
  <si>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</si>
  <si>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</si>
  <si>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</si>
  <si>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各年度とも１００％をこえ全国平均値よりも上回ったことから健全な状態であり、今後も維持できるよう能率的・効果的な運営に努める。
②累積欠損金比率
  累積欠損金比率が０％のため、健全である。
③流動比率
  各年度とも平均値を上回っていることから健全な状態である。
④企業債残高対給水収益比率
  各年度とも平均値より低い状況であり良好であるが、今後施設等の更新が増加するため、比率は将来的に高まる見込みである。
⑤料金回収率
  各年度とも１００％を超え、平均値も概ね上回っており、今後も回収率の向上に努める。
⑥給水原価
  各年度とも平均値を上回っていることから、維持管理費等の削減など経営改善が必要である。
⑦施設利用率
  各年度とも平均値よりも高い値を維持している事から効率的に推移している。
⑧有収率
  各年度とも平均値よりも高い値を維持している。今後とも維持していくため、計画的な管路更新が必要である。</t>
    <rPh sb="22" eb="24">
      <t>ゼンコク</t>
    </rPh>
    <rPh sb="24" eb="26">
      <t>ヘイキン</t>
    </rPh>
    <rPh sb="26" eb="27">
      <t>チ</t>
    </rPh>
    <rPh sb="41" eb="43">
      <t>ジョウタイ</t>
    </rPh>
    <rPh sb="47" eb="49">
      <t>コンゴ</t>
    </rPh>
    <rPh sb="50" eb="52">
      <t>イジ</t>
    </rPh>
    <rPh sb="57" eb="60">
      <t>ノウリツテキ</t>
    </rPh>
    <rPh sb="61" eb="64">
      <t>コウカテキ</t>
    </rPh>
    <rPh sb="65" eb="67">
      <t>ウンエイ</t>
    </rPh>
    <rPh sb="68" eb="69">
      <t>ツト</t>
    </rPh>
    <rPh sb="238" eb="241">
      <t>カクネンド</t>
    </rPh>
    <rPh sb="248" eb="249">
      <t>コ</t>
    </rPh>
    <rPh sb="251" eb="254">
      <t>ヘイキンチ</t>
    </rPh>
    <rPh sb="255" eb="256">
      <t>オオム</t>
    </rPh>
    <phoneticPr fontId="4"/>
  </si>
  <si>
    <t>①有形固定資産減価償却率
  老朽資産が増加していることから、計画的に更新を図っていく必要がある。
②管路経年化比率
  今後、老朽化が増加傾向になることから、計画的に管路の更新が必要である。
③管路更新率
  令和3年度は、水管橋布設工事の事業費に占める割合が大きく管路更新率が下がっているが、今後も老朽管路を計画的に更新する必要がある。</t>
    <rPh sb="106" eb="108">
      <t>レイワ</t>
    </rPh>
    <rPh sb="109" eb="111">
      <t>ネンド</t>
    </rPh>
    <rPh sb="113" eb="116">
      <t>スイカンキョウ</t>
    </rPh>
    <rPh sb="116" eb="118">
      <t>フセツ</t>
    </rPh>
    <rPh sb="118" eb="120">
      <t>コウジ</t>
    </rPh>
    <rPh sb="121" eb="124">
      <t>ジギョウヒ</t>
    </rPh>
    <rPh sb="128" eb="130">
      <t>ワリアイ</t>
    </rPh>
    <rPh sb="131" eb="132">
      <t>オオ</t>
    </rPh>
    <rPh sb="134" eb="136">
      <t>カンロ</t>
    </rPh>
    <rPh sb="136" eb="138">
      <t>コウシン</t>
    </rPh>
    <rPh sb="138" eb="139">
      <t>リツ</t>
    </rPh>
    <rPh sb="140" eb="141">
      <t>サ</t>
    </rPh>
    <rPh sb="148" eb="150">
      <t>コンゴ</t>
    </rPh>
    <phoneticPr fontId="4"/>
  </si>
  <si>
    <t xml:space="preserve">  経営状況は、現在のところ良好と判断できるが、
今後は経年劣化による老朽施設や管路の更新、耐震化での事業費の増加が見込まれることから、より一層の計画的経営健全化を行う必要がある。</t>
    <rPh sb="25" eb="27">
      <t>コンゴ</t>
    </rPh>
    <rPh sb="28" eb="30">
      <t>ケイネン</t>
    </rPh>
    <rPh sb="30" eb="32">
      <t>レッカ</t>
    </rPh>
    <rPh sb="35" eb="37">
      <t>ロウキュウ</t>
    </rPh>
    <rPh sb="37" eb="39">
      <t>シセツ</t>
    </rPh>
    <rPh sb="40" eb="42">
      <t>カンロ</t>
    </rPh>
    <rPh sb="43" eb="45">
      <t>コウシン</t>
    </rPh>
    <rPh sb="46" eb="49">
      <t>タイシンカ</t>
    </rPh>
    <rPh sb="51" eb="54">
      <t>ジギョウヒ</t>
    </rPh>
    <rPh sb="55" eb="57">
      <t>ゾウカ</t>
    </rPh>
    <rPh sb="58" eb="60">
      <t>ミコ</t>
    </rPh>
    <rPh sb="70" eb="72">
      <t>イッソウ</t>
    </rPh>
    <rPh sb="73" eb="76">
      <t>ケイカクテキ</t>
    </rPh>
    <rPh sb="76" eb="78">
      <t>ケイエイ</t>
    </rPh>
    <rPh sb="78" eb="81">
      <t>ケンゼンカ</t>
    </rPh>
    <rPh sb="82" eb="83">
      <t>オコナ</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</si>
</sst>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0.86</c:v>
                </c:pt>
                <c:pt idx="2">
                  <c:v>0.65</c:v>
                </c:pt>
                <c:pt idx="3">
                  <c:v>0.19</c:v>
                </c:pt>
                <c:pt idx="4">
                  <c:v>0.69</c:v>
                </c:pt>
              </c:numCache>
            </c:numRef>
          </c:val>
          <c:extLst>
            <c:ext xmlns:c16="http://schemas.microsoft.com/office/drawing/2014/chart" uri="{C3380CC4-5D6E-409C-BE32-E72D297353CC}">
              <c16:uniqueId val="{00000000-CDCC-4D65-B436-6369D16540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DCC-4D65-B436-6369D16540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76.63</c:v>
                </c:pt>
                <c:pt idx="1">
                  <c:v>74.91</c:v>
                </c:pt>
                <c:pt idx="2">
                  <c:v>76.31</c:v>
                </c:pt>
                <c:pt idx="3">
                  <c:v>76.63</c:v>
                </c:pt>
                <c:pt idx="4">
                  <c:v>77.790000000000006</c:v>
                </c:pt>
              </c:numCache>
            </c:numRef>
          </c:val>
          <c:extLst>
            <c:ext xmlns:c16="http://schemas.microsoft.com/office/drawing/2014/chart" uri="{C3380CC4-5D6E-409C-BE32-E72D297353CC}">
              <c16:uniqueId val="{00000000-EB17-43FB-B514-D29DB8A34D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EB17-43FB-B514-D29DB8A34D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92.86</c:v>
                </c:pt>
                <c:pt idx="1">
                  <c:v>94.93</c:v>
                </c:pt>
                <c:pt idx="2">
                  <c:v>94.42</c:v>
                </c:pt>
                <c:pt idx="3">
                  <c:v>94.02</c:v>
                </c:pt>
                <c:pt idx="4">
                  <c:v>94.45</c:v>
                </c:pt>
              </c:numCache>
            </c:numRef>
          </c:val>
          <c:extLst>
            <c:ext xmlns:c16="http://schemas.microsoft.com/office/drawing/2014/chart" uri="{C3380CC4-5D6E-409C-BE32-E72D297353CC}">
              <c16:uniqueId val="{00000000-B975-439A-BDE1-C144277375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975-439A-BDE1-C144277375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106.78</c:v>
                </c:pt>
                <c:pt idx="1">
                  <c:v>110.98</c:v>
                </c:pt>
                <c:pt idx="2">
                  <c:v>110.87</c:v>
                </c:pt>
                <c:pt idx="3">
                  <c:v>114.1</c:v>
                </c:pt>
                <c:pt idx="4">
                  <c:v>114.08</c:v>
                </c:pt>
              </c:numCache>
            </c:numRef>
          </c:val>
          <c:extLst>
            <c:ext xmlns:c16="http://schemas.microsoft.com/office/drawing/2014/chart" uri="{C3380CC4-5D6E-409C-BE32-E72D297353CC}">
              <c16:uniqueId val="{00000000-6BAC-43D1-BA1B-9E6A6B63B0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6BAC-43D1-BA1B-9E6A6B63B0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56.13</c:v>
                </c:pt>
                <c:pt idx="1">
                  <c:v>55.79</c:v>
                </c:pt>
                <c:pt idx="2">
                  <c:v>56.08</c:v>
                </c:pt>
                <c:pt idx="3">
                  <c:v>56.87</c:v>
                </c:pt>
                <c:pt idx="4">
                  <c:v>56.64</c:v>
                </c:pt>
              </c:numCache>
            </c:numRef>
          </c:val>
          <c:extLst>
            <c:ext xmlns:c16="http://schemas.microsoft.com/office/drawing/2014/chart" uri="{C3380CC4-5D6E-409C-BE32-E72D297353CC}">
              <c16:uniqueId val="{00000000-370E-4EA7-B3E0-25617F1180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370E-4EA7-B3E0-25617F1180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10.53</c:v>
                </c:pt>
                <c:pt idx="2">
                  <c:v>15.85</c:v>
                </c:pt>
                <c:pt idx="3">
                  <c:v>24.64</c:v>
                </c:pt>
                <c:pt idx="4">
                  <c:v>25.06</c:v>
                </c:pt>
              </c:numCache>
            </c:numRef>
          </c:val>
          <c:extLst>
            <c:ext xmlns:c16="http://schemas.microsoft.com/office/drawing/2014/chart" uri="{C3380CC4-5D6E-409C-BE32-E72D297353CC}">
              <c16:uniqueId val="{00000000-C524-43CE-979E-A08327FCEE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C524-43CE-979E-A08327FCEE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99-4404-964D-B085F719531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1B99-4404-964D-B085F719531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606.57000000000005</c:v>
                </c:pt>
                <c:pt idx="1">
                  <c:v>613.1</c:v>
                </c:pt>
                <c:pt idx="2">
                  <c:v>804.34</c:v>
                </c:pt>
                <c:pt idx="3">
                  <c:v>827.2</c:v>
                </c:pt>
                <c:pt idx="4">
                  <c:v>882.91</c:v>
                </c:pt>
              </c:numCache>
            </c:numRef>
          </c:val>
          <c:extLst>
            <c:ext xmlns:c16="http://schemas.microsoft.com/office/drawing/2014/chart" uri="{C3380CC4-5D6E-409C-BE32-E72D297353CC}">
              <c16:uniqueId val="{00000000-C28B-4904-A232-02FC9A3874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C28B-4904-A232-02FC9A3874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19.86</c:v>
                </c:pt>
                <c:pt idx="1">
                  <c:v>17.07</c:v>
                </c:pt>
                <c:pt idx="2">
                  <c:v>14.9</c:v>
                </c:pt>
                <c:pt idx="3">
                  <c:v>11.23</c:v>
                </c:pt>
                <c:pt idx="4">
                  <c:v>8.6300000000000008</c:v>
                </c:pt>
              </c:numCache>
            </c:numRef>
          </c:val>
          <c:extLst>
            <c:ext xmlns:c16="http://schemas.microsoft.com/office/drawing/2014/chart" uri="{C3380CC4-5D6E-409C-BE32-E72D297353CC}">
              <c16:uniqueId val="{00000000-6AF0-4283-A0FB-6D9780BFE8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6AF0-4283-A0FB-6D9780BFE8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102.39</c:v>
                </c:pt>
                <c:pt idx="1">
                  <c:v>107.73</c:v>
                </c:pt>
                <c:pt idx="2">
                  <c:v>106.1</c:v>
                </c:pt>
                <c:pt idx="3">
                  <c:v>109.7</c:v>
                </c:pt>
                <c:pt idx="4">
                  <c:v>105.84</c:v>
                </c:pt>
              </c:numCache>
            </c:numRef>
          </c:val>
          <c:extLst>
            <c:ext xmlns:c16="http://schemas.microsoft.com/office/drawing/2014/chart" uri="{C3380CC4-5D6E-409C-BE32-E72D297353CC}">
              <c16:uniqueId val="{00000000-0FE4-4323-A4A9-2E2E802C5C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0FE4-4323-A4A9-2E2E802C5C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194.51</c:v>
                </c:pt>
                <c:pt idx="1">
                  <c:v>184.12</c:v>
                </c:pt>
                <c:pt idx="2">
                  <c:v>175.65</c:v>
                </c:pt>
                <c:pt idx="3">
                  <c:v>179.41</c:v>
                </c:pt>
                <c:pt idx="4">
                  <c:v>178.19</c:v>
                </c:pt>
              </c:numCache>
            </c:numRef>
          </c:val>
          <c:extLst>
            <c:ext xmlns:c16="http://schemas.microsoft.com/office/drawing/2014/chart" uri="{C3380CC4-5D6E-409C-BE32-E72D297353CC}">
              <c16:uniqueId val="{00000000-6368-4312-8D4E-7CF708D8F9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368-4312-8D4E-7CF708D8F9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AV36" sqref="AV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沖縄県　糸満市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58">
        <f>データ!$R$6</f>
        <v>62569</v>
      </c>
      <c r="AM8" s="58"/>
      <c r="AN8" s="58"/>
      <c r="AO8" s="58"/>
      <c r="AP8" s="58"/>
      <c r="AQ8" s="58"/>
      <c r="AR8" s="58"/>
      <c r="AS8" s="58"/>
      <c r="AT8" s="55">
        <f>データ!$S$6</f>
        <v>46.6</v>
      </c>
      <c r="AU8" s="56"/>
      <c r="AV8" s="56"/>
      <c r="AW8" s="56"/>
      <c r="AX8" s="56"/>
      <c r="AY8" s="56"/>
      <c r="AZ8" s="56"/>
      <c r="BA8" s="56"/>
      <c r="BB8" s="45">
        <f>データ!$T$6</f>
        <v>1342.68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96.25</v>
      </c>
      <c r="J10" s="56"/>
      <c r="K10" s="56"/>
      <c r="L10" s="56"/>
      <c r="M10" s="56"/>
      <c r="N10" s="56"/>
      <c r="O10" s="57"/>
      <c r="P10" s="45">
        <f>データ!$P$6</f>
        <v>100</v>
      </c>
      <c r="Q10" s="45"/>
      <c r="R10" s="45"/>
      <c r="S10" s="45"/>
      <c r="T10" s="45"/>
      <c r="U10" s="45"/>
      <c r="V10" s="45"/>
      <c r="W10" s="58">
        <f>データ!$Q$6</f>
        <v>3483</v>
      </c>
      <c r="X10" s="58"/>
      <c r="Y10" s="58"/>
      <c r="Z10" s="58"/>
      <c r="AA10" s="58"/>
      <c r="AB10" s="58"/>
      <c r="AC10" s="58"/>
      <c r="AD10" s="2"/>
      <c r="AE10" s="2"/>
      <c r="AF10" s="2"/>
      <c r="AG10" s="2"/>
      <c r="AH10" s="2"/>
      <c r="AI10" s="2"/>
      <c r="AJ10" s="2"/>
      <c r="AK10" s="2"/>
      <c r="AL10" s="58">
        <f>データ!$U$6</f>
        <v>62173</v>
      </c>
      <c r="AM10" s="58"/>
      <c r="AN10" s="58"/>
      <c r="AO10" s="58"/>
      <c r="AP10" s="58"/>
      <c r="AQ10" s="58"/>
      <c r="AR10" s="58"/>
      <c r="AS10" s="58"/>
      <c r="AT10" s="55">
        <f>データ!$V$6</f>
        <v>46.6</v>
      </c>
      <c r="AU10" s="56"/>
      <c r="AV10" s="56"/>
      <c r="AW10" s="56"/>
      <c r="AX10" s="56"/>
      <c r="AY10" s="56"/>
      <c r="AZ10" s="56"/>
      <c r="BA10" s="56"/>
      <c r="BB10" s="45">
        <f>データ!$W$6</f>
        <v>1334.18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e7kCtXReDjsirm4rC+/xLB0w3D1IhyIUwln2xkW9HKcURoqmA6bDVChJOoBtnAYXkRkw+SkUdMDKDs0tWpuYw==" saltValue="2M0sFmsHYN8Fea5/ZRUu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472107</v>
      </c>
      <c r="D6" s="20">
        <f t="shared" si="3"/>
        <v>46</v>
      </c>
      <c r="E6" s="20">
        <f t="shared" si="3"/>
        <v>1</v>
      </c>
      <c r="F6" s="20">
        <f t="shared" si="3"/>
        <v>0</v>
      </c>
      <c r="G6" s="20">
        <f t="shared" si="3"/>
        <v>1</v>
      </c>
      <c r="H6" s="20" t="str">
        <f t="shared" si="3"/>
        <v>沖縄県　糸満市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96.25</v>
      </c>
      <c r="P6" s="21">
        <f t="shared" si="3"/>
        <v>100</v>
      </c>
      <c r="Q6" s="21">
        <f t="shared" si="3"/>
        <v>3483</v>
      </c>
      <c r="R6" s="21">
        <f t="shared" si="3"/>
        <v>62569</v>
      </c>
      <c r="S6" s="21">
        <f t="shared" si="3"/>
        <v>46.6</v>
      </c>
      <c r="T6" s="21">
        <f t="shared" si="3"/>
        <v>1342.68</v>
      </c>
      <c r="U6" s="21">
        <f t="shared" si="3"/>
        <v>62173</v>
      </c>
      <c r="V6" s="21">
        <f t="shared" si="3"/>
        <v>46.6</v>
      </c>
      <c r="W6" s="21">
        <f t="shared" si="3"/>
        <v>1334.18</v>
      </c>
      <c r="X6" s="22">
        <f>IF(X7="",NA(),X7)</f>
        <v>106.78</v>
      </c>
      <c r="Y6" s="22">
        <f t="shared" ref="Y6:AG6" si="4">IF(Y7="",NA(),Y7)</f>
        <v>110.98</v>
      </c>
      <c r="Z6" s="22">
        <f t="shared" si="4"/>
        <v>110.87</v>
      </c>
      <c r="AA6" s="22">
        <f t="shared" si="4"/>
        <v>114.1</v>
      </c>
      <c r="AB6" s="22">
        <f t="shared" si="4"/>
        <v>114.08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606.57000000000005</v>
      </c>
      <c r="AU6" s="22">
        <f t="shared" ref="AU6:BC6" si="6">IF(AU7="",NA(),AU7)</f>
        <v>613.1</v>
      </c>
      <c r="AV6" s="22">
        <f t="shared" si="6"/>
        <v>804.34</v>
      </c>
      <c r="AW6" s="22">
        <f t="shared" si="6"/>
        <v>827.2</v>
      </c>
      <c r="AX6" s="22">
        <f t="shared" si="6"/>
        <v>882.91</v>
      </c>
      <c r="AY6" s="22">
        <f t="shared" si="6"/>
        <v>349.83</v>
      </c>
      <c r="AZ6" s="22">
        <f t="shared" si="6"/>
        <v>360.86</v>
      </c>
      <c r="BA6" s="22">
        <f t="shared" si="6"/>
        <v>350.79</v>
      </c>
      <c r="BB6" s="22">
        <f t="shared" si="6"/>
        <v>354.57</v>
      </c>
      <c r="BC6" s="22">
        <f t="shared" si="6"/>
        <v>357.74</v>
      </c>
      <c r="BD6" s="21" t="str">
        <f>IF(BD7="","",IF(BD7="-","【-】","【"&amp;SUBSTITUTE(TEXT(BD7,"#,##0.00"),"-","△")&amp;"】"))</f>
        <v>【252.29】</v>
      </c>
      <c r="BE6" s="22">
        <f>IF(BE7="",NA(),BE7)</f>
        <v>19.86</v>
      </c>
      <c r="BF6" s="22">
        <f t="shared" ref="BF6:BN6" si="7">IF(BF7="",NA(),BF7)</f>
        <v>17.07</v>
      </c>
      <c r="BG6" s="22">
        <f t="shared" si="7"/>
        <v>14.9</v>
      </c>
      <c r="BH6" s="22">
        <f t="shared" si="7"/>
        <v>11.23</v>
      </c>
      <c r="BI6" s="22">
        <f t="shared" si="7"/>
        <v>8.6300000000000008</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102.39</v>
      </c>
      <c r="BQ6" s="22">
        <f t="shared" ref="BQ6:BY6" si="8">IF(BQ7="",NA(),BQ7)</f>
        <v>107.73</v>
      </c>
      <c r="BR6" s="22">
        <f t="shared" si="8"/>
        <v>106.1</v>
      </c>
      <c r="BS6" s="22">
        <f t="shared" si="8"/>
        <v>109.7</v>
      </c>
      <c r="BT6" s="22">
        <f t="shared" si="8"/>
        <v>105.84</v>
      </c>
      <c r="BU6" s="22">
        <f t="shared" si="8"/>
        <v>103.54</v>
      </c>
      <c r="BV6" s="22">
        <f t="shared" si="8"/>
        <v>103.32</v>
      </c>
      <c r="BW6" s="22">
        <f t="shared" si="8"/>
        <v>100.85</v>
      </c>
      <c r="BX6" s="22">
        <f t="shared" si="8"/>
        <v>103.79</v>
      </c>
      <c r="BY6" s="22">
        <f t="shared" si="8"/>
        <v>98.3</v>
      </c>
      <c r="BZ6" s="21" t="str">
        <f>IF(BZ7="","",IF(BZ7="-","【-】","【"&amp;SUBSTITUTE(TEXT(BZ7,"#,##0.00"),"-","△")&amp;"】"))</f>
        <v>【97.47】</v>
      </c>
      <c r="CA6" s="22">
        <f>IF(CA7="",NA(),CA7)</f>
        <v>194.51</v>
      </c>
      <c r="CB6" s="22">
        <f t="shared" ref="CB6:CJ6" si="9">IF(CB7="",NA(),CB7)</f>
        <v>184.12</v>
      </c>
      <c r="CC6" s="22">
        <f t="shared" si="9"/>
        <v>175.65</v>
      </c>
      <c r="CD6" s="22">
        <f t="shared" si="9"/>
        <v>179.41</v>
      </c>
      <c r="CE6" s="22">
        <f t="shared" si="9"/>
        <v>178.19</v>
      </c>
      <c r="CF6" s="22">
        <f t="shared" si="9"/>
        <v>167.46</v>
      </c>
      <c r="CG6" s="22">
        <f t="shared" si="9"/>
        <v>168.56</v>
      </c>
      <c r="CH6" s="22">
        <f t="shared" si="9"/>
        <v>167.1</v>
      </c>
      <c r="CI6" s="22">
        <f t="shared" si="9"/>
        <v>167.86</v>
      </c>
      <c r="CJ6" s="22">
        <f t="shared" si="9"/>
        <v>173.68</v>
      </c>
      <c r="CK6" s="21" t="str">
        <f>IF(CK7="","",IF(CK7="-","【-】","【"&amp;SUBSTITUTE(TEXT(CK7,"#,##0.00"),"-","△")&amp;"】"))</f>
        <v>【174.75】</v>
      </c>
      <c r="CL6" s="22">
        <f>IF(CL7="",NA(),CL7)</f>
        <v>76.63</v>
      </c>
      <c r="CM6" s="22">
        <f t="shared" ref="CM6:CU6" si="10">IF(CM7="",NA(),CM7)</f>
        <v>74.91</v>
      </c>
      <c r="CN6" s="22">
        <f t="shared" si="10"/>
        <v>76.31</v>
      </c>
      <c r="CO6" s="22">
        <f t="shared" si="10"/>
        <v>76.63</v>
      </c>
      <c r="CP6" s="22">
        <f t="shared" si="10"/>
        <v>77.790000000000006</v>
      </c>
      <c r="CQ6" s="22">
        <f t="shared" si="10"/>
        <v>59.46</v>
      </c>
      <c r="CR6" s="22">
        <f t="shared" si="10"/>
        <v>59.51</v>
      </c>
      <c r="CS6" s="22">
        <f t="shared" si="10"/>
        <v>59.91</v>
      </c>
      <c r="CT6" s="22">
        <f t="shared" si="10"/>
        <v>59.4</v>
      </c>
      <c r="CU6" s="22">
        <f t="shared" si="10"/>
        <v>59.24</v>
      </c>
      <c r="CV6" s="21" t="str">
        <f>IF(CV7="","",IF(CV7="-","【-】","【"&amp;SUBSTITUTE(TEXT(CV7,"#,##0.00"),"-","△")&amp;"】"))</f>
        <v>【59.97】</v>
      </c>
      <c r="CW6" s="22">
        <f>IF(CW7="",NA(),CW7)</f>
        <v>92.86</v>
      </c>
      <c r="CX6" s="22">
        <f t="shared" ref="CX6:DF6" si="11">IF(CX7="",NA(),CX7)</f>
        <v>94.93</v>
      </c>
      <c r="CY6" s="22">
        <f t="shared" si="11"/>
        <v>94.42</v>
      </c>
      <c r="CZ6" s="22">
        <f t="shared" si="11"/>
        <v>94.02</v>
      </c>
      <c r="DA6" s="22">
        <f t="shared" si="11"/>
        <v>94.45</v>
      </c>
      <c r="DB6" s="22">
        <f t="shared" si="11"/>
        <v>87.41</v>
      </c>
      <c r="DC6" s="22">
        <f t="shared" si="11"/>
        <v>87.08</v>
      </c>
      <c r="DD6" s="22">
        <f t="shared" si="11"/>
        <v>87.26</v>
      </c>
      <c r="DE6" s="22">
        <f t="shared" si="11"/>
        <v>87.57</v>
      </c>
      <c r="DF6" s="22">
        <f t="shared" si="11"/>
        <v>87.26</v>
      </c>
      <c r="DG6" s="21" t="str">
        <f>IF(DG7="","",IF(DG7="-","【-】","【"&amp;SUBSTITUTE(TEXT(DG7,"#,##0.00"),"-","△")&amp;"】"))</f>
        <v>【89.76】</v>
      </c>
      <c r="DH6" s="22">
        <f>IF(DH7="",NA(),DH7)</f>
        <v>56.13</v>
      </c>
      <c r="DI6" s="22">
        <f t="shared" ref="DI6:DQ6" si="12">IF(DI7="",NA(),DI7)</f>
        <v>55.79</v>
      </c>
      <c r="DJ6" s="22">
        <f t="shared" si="12"/>
        <v>56.08</v>
      </c>
      <c r="DK6" s="22">
        <f t="shared" si="12"/>
        <v>56.87</v>
      </c>
      <c r="DL6" s="22">
        <f t="shared" si="12"/>
        <v>56.64</v>
      </c>
      <c r="DM6" s="22">
        <f t="shared" si="12"/>
        <v>47.62</v>
      </c>
      <c r="DN6" s="22">
        <f t="shared" si="12"/>
        <v>48.55</v>
      </c>
      <c r="DO6" s="22">
        <f t="shared" si="12"/>
        <v>49.2</v>
      </c>
      <c r="DP6" s="22">
        <f t="shared" si="12"/>
        <v>50.01</v>
      </c>
      <c r="DQ6" s="22">
        <f t="shared" si="12"/>
        <v>50.99</v>
      </c>
      <c r="DR6" s="21" t="str">
        <f>IF(DR7="","",IF(DR7="-","【-】","【"&amp;SUBSTITUTE(TEXT(DR7,"#,##0.00"),"-","△")&amp;"】"))</f>
        <v>【51.51】</v>
      </c>
      <c r="DS6" s="21">
        <f>IF(DS7="",NA(),DS7)</f>
        <v>0</v>
      </c>
      <c r="DT6" s="22">
        <f t="shared" ref="DT6:EB6" si="13">IF(DT7="",NA(),DT7)</f>
        <v>10.53</v>
      </c>
      <c r="DU6" s="22">
        <f t="shared" si="13"/>
        <v>15.85</v>
      </c>
      <c r="DV6" s="22">
        <f t="shared" si="13"/>
        <v>24.64</v>
      </c>
      <c r="DW6" s="22">
        <f t="shared" si="13"/>
        <v>25.06</v>
      </c>
      <c r="DX6" s="22">
        <f t="shared" si="13"/>
        <v>16.27</v>
      </c>
      <c r="DY6" s="22">
        <f t="shared" si="13"/>
        <v>17.11</v>
      </c>
      <c r="DZ6" s="22">
        <f t="shared" si="13"/>
        <v>18.329999999999998</v>
      </c>
      <c r="EA6" s="22">
        <f t="shared" si="13"/>
        <v>20.27</v>
      </c>
      <c r="EB6" s="22">
        <f t="shared" si="13"/>
        <v>21.69</v>
      </c>
      <c r="EC6" s="21" t="str">
        <f>IF(EC7="","",IF(EC7="-","【-】","【"&amp;SUBSTITUTE(TEXT(EC7,"#,##0.00"),"-","△")&amp;"】"))</f>
        <v>【23.75】</v>
      </c>
      <c r="ED6" s="21">
        <f>IF(ED7="",NA(),ED7)</f>
        <v>0</v>
      </c>
      <c r="EE6" s="22">
        <f t="shared" ref="EE6:EM6" si="14">IF(EE7="",NA(),EE7)</f>
        <v>0.86</v>
      </c>
      <c r="EF6" s="22">
        <f t="shared" si="14"/>
        <v>0.65</v>
      </c>
      <c r="EG6" s="22">
        <f t="shared" si="14"/>
        <v>0.19</v>
      </c>
      <c r="EH6" s="22">
        <f t="shared" si="14"/>
        <v>0.69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472107</v>
      </c>
      <c r="D7" s="24">
        <v>46</v>
      </c>
      <c r="E7" s="24">
        <v>1</v>
      </c>
      <c r="F7" s="24">
        <v>0</v>
      </c>
      <c r="G7" s="24">
        <v>1</v>
      </c>
      <c r="H7" s="24" t="s">
        <v>93</v>
      </c>
      <c r="I7" s="24" t="s">
        <v>94</v>
      </c>
      <c r="J7" s="24" t="s">
        <v>95</v>
      </c>
      <c r="K7" s="24" t="s">
        <v>96</v>
      </c>
      <c r="L7" s="24" t="s">
        <v>97</v>
      </c>
      <c r="M7" s="24" t="s">
        <v>98</v>
      </c>
      <c r="N7" s="25" t="s">
        <v>99</v>
      </c>
      <c r="O7" s="25">
        <v>96.25</v>
      </c>
      <c r="P7" s="25">
        <v>100</v>
      </c>
      <c r="Q7" s="25">
        <v>3483</v>
      </c>
      <c r="R7" s="25">
        <v>62569</v>
      </c>
      <c r="S7" s="25">
        <v>46.6</v>
      </c>
      <c r="T7" s="25">
        <v>1342.68</v>
      </c>
      <c r="U7" s="25">
        <v>62173</v>
      </c>
      <c r="V7" s="25">
        <v>46.6</v>
      </c>
      <c r="W7" s="25">
        <v>1334.18</v>
      </c>
      <c r="X7" s="25">
        <v>106.78</v>
      </c>
      <c r="Y7" s="25">
        <v>110.98</v>
      </c>
      <c r="Z7" s="25">
        <v>110.87</v>
      </c>
      <c r="AA7" s="25">
        <v>114.1</v>
      </c>
      <c r="AB7" s="25">
        <v>114.08</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606.57000000000005</v>
      </c>
      <c r="AU7" s="25">
        <v>613.1</v>
      </c>
      <c r="AV7" s="25">
        <v>804.34</v>
      </c>
      <c r="AW7" s="25">
        <v>827.2</v>
      </c>
      <c r="AX7" s="25">
        <v>882.91</v>
      </c>
      <c r="AY7" s="25">
        <v>349.83</v>
      </c>
      <c r="AZ7" s="25">
        <v>360.86</v>
      </c>
      <c r="BA7" s="25">
        <v>350.79</v>
      </c>
      <c r="BB7" s="25">
        <v>354.57</v>
      </c>
      <c r="BC7" s="25">
        <v>357.74</v>
      </c>
      <c r="BD7" s="25">
        <v>252.29</v>
      </c>
      <c r="BE7" s="25">
        <v>19.86</v>
      </c>
      <c r="BF7" s="25">
        <v>17.07</v>
      </c>
      <c r="BG7" s="25">
        <v>14.9</v>
      </c>
      <c r="BH7" s="25">
        <v>11.23</v>
      </c>
      <c r="BI7" s="25">
        <v>8.6300000000000008</v>
      </c>
      <c r="BJ7" s="25">
        <v>314.87</v>
      </c>
      <c r="BK7" s="25">
        <v>309.27999999999997</v>
      </c>
      <c r="BL7" s="25">
        <v>322.92</v>
      </c>
      <c r="BM7" s="25">
        <v>303.45999999999998</v>
      </c>
      <c r="BN7" s="25">
        <v>307.27999999999997</v>
      </c>
      <c r="BO7" s="25">
        <v>268.07</v>
      </c>
      <c r="BP7" s="25">
        <v>102.39</v>
      </c>
      <c r="BQ7" s="25">
        <v>107.73</v>
      </c>
      <c r="BR7" s="25">
        <v>106.1</v>
      </c>
      <c r="BS7" s="25">
        <v>109.7</v>
      </c>
      <c r="BT7" s="25">
        <v>105.84</v>
      </c>
      <c r="BU7" s="25">
        <v>103.54</v>
      </c>
      <c r="BV7" s="25">
        <v>103.32</v>
      </c>
      <c r="BW7" s="25">
        <v>100.85</v>
      </c>
      <c r="BX7" s="25">
        <v>103.79</v>
      </c>
      <c r="BY7" s="25">
        <v>98.3</v>
      </c>
      <c r="BZ7" s="25">
        <v>97.47</v>
      </c>
      <c r="CA7" s="25">
        <v>194.51</v>
      </c>
      <c r="CB7" s="25">
        <v>184.12</v>
      </c>
      <c r="CC7" s="25">
        <v>175.65</v>
      </c>
      <c r="CD7" s="25">
        <v>179.41</v>
      </c>
      <c r="CE7" s="25">
        <v>178.19</v>
      </c>
      <c r="CF7" s="25">
        <v>167.46</v>
      </c>
      <c r="CG7" s="25">
        <v>168.56</v>
      </c>
      <c r="CH7" s="25">
        <v>167.1</v>
      </c>
      <c r="CI7" s="25">
        <v>167.86</v>
      </c>
      <c r="CJ7" s="25">
        <v>173.68</v>
      </c>
      <c r="CK7" s="25">
        <v>174.75</v>
      </c>
      <c r="CL7" s="25">
        <v>76.63</v>
      </c>
      <c r="CM7" s="25">
        <v>74.91</v>
      </c>
      <c r="CN7" s="25">
        <v>76.31</v>
      </c>
      <c r="CO7" s="25">
        <v>76.63</v>
      </c>
      <c r="CP7" s="25">
        <v>77.790000000000006</v>
      </c>
      <c r="CQ7" s="25">
        <v>59.46</v>
      </c>
      <c r="CR7" s="25">
        <v>59.51</v>
      </c>
      <c r="CS7" s="25">
        <v>59.91</v>
      </c>
      <c r="CT7" s="25">
        <v>59.4</v>
      </c>
      <c r="CU7" s="25">
        <v>59.24</v>
      </c>
      <c r="CV7" s="25">
        <v>59.97</v>
      </c>
      <c r="CW7" s="25">
        <v>92.86</v>
      </c>
      <c r="CX7" s="25">
        <v>94.93</v>
      </c>
      <c r="CY7" s="25">
        <v>94.42</v>
      </c>
      <c r="CZ7" s="25">
        <v>94.02</v>
      </c>
      <c r="DA7" s="25">
        <v>94.45</v>
      </c>
      <c r="DB7" s="25">
        <v>87.41</v>
      </c>
      <c r="DC7" s="25">
        <v>87.08</v>
      </c>
      <c r="DD7" s="25">
        <v>87.26</v>
      </c>
      <c r="DE7" s="25">
        <v>87.57</v>
      </c>
      <c r="DF7" s="25">
        <v>87.26</v>
      </c>
      <c r="DG7" s="25">
        <v>89.76</v>
      </c>
      <c r="DH7" s="25">
        <v>56.13</v>
      </c>
      <c r="DI7" s="25">
        <v>55.79</v>
      </c>
      <c r="DJ7" s="25">
        <v>56.08</v>
      </c>
      <c r="DK7" s="25">
        <v>56.87</v>
      </c>
      <c r="DL7" s="25">
        <v>56.64</v>
      </c>
      <c r="DM7" s="25">
        <v>47.62</v>
      </c>
      <c r="DN7" s="25">
        <v>48.55</v>
      </c>
      <c r="DO7" s="25">
        <v>49.2</v>
      </c>
      <c r="DP7" s="25">
        <v>50.01</v>
      </c>
      <c r="DQ7" s="25">
        <v>50.99</v>
      </c>
      <c r="DR7" s="25">
        <v>51.51</v>
      </c>
      <c r="DS7" s="25">
        <v>0</v>
      </c>
      <c r="DT7" s="25">
        <v>10.53</v>
      </c>
      <c r="DU7" s="25">
        <v>15.85</v>
      </c>
      <c r="DV7" s="25">
        <v>24.64</v>
      </c>
      <c r="DW7" s="25">
        <v>25.06</v>
      </c>
      <c r="DX7" s="25">
        <v>16.27</v>
      </c>
      <c r="DY7" s="25">
        <v>17.11</v>
      </c>
      <c r="DZ7" s="25">
        <v>18.329999999999998</v>
      </c>
      <c r="EA7" s="25">
        <v>20.27</v>
      </c>
      <c r="EB7" s="25">
        <v>21.69</v>
      </c>
      <c r="EC7" s="25">
        <v>23.75</v>
      </c>
      <c r="ED7" s="25">
        <v>0</v>
      </c>
      <c r="EE7" s="25">
        <v>0.86</v>
      </c>
      <c r="EF7" s="25">
        <v>0.65</v>
      </c>
      <c r="EG7" s="25">
        <v>0.19</v>
      </c>
      <c r="EH7" s="25">
        <v>0.69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2023-12-05T01:03:13Z</dcterms:created>
  <dcterms:modified xsi:type="dcterms:W3CDTF">2024-01-29T09:06:34Z</dcterms:modified>
  <cp:category/>
</cp:coreProperties>
</file>