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filesv\PriItoman\水道部\002_05_総務課農業集落排水係\07_各種調査・依頼\R6\市役所内\財政課\20250124_公営企業に係る経営分析表（令和５年度決算）\04_回答\"/>
    </mc:Choice>
  </mc:AlternateContent>
  <xr:revisionPtr revIDLastSave="0" documentId="13_ncr:1_{964F82B9-70D8-413E-9166-4795145D147E}" xr6:coauthVersionLast="36" xr6:coauthVersionMax="36" xr10:uidLastSave="{00000000-0000-0000-0000-000000000000}"/>
  <workbookProtection workbookAlgorithmName="SHA-512" workbookHashValue="Y/Kff3vhYv/W6B1Nq0Q8bocAJ1FD0Kqg4oLDS89nYlGOBA24RTpep6uA/PY9W+57brlYJ0VHcOrcEK2eDuxGMg==" workbookSaltValue="z7icDLV/6qIWh5cNUwR2V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<sst xmlns="http://schemas.openxmlformats.org/spreadsheetml/2006/main" count="319" uniqueCount="115">
  <si>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</si>
  <si>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</si>
  <si>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</si>
  <si>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</si>
  <si>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</si>
  <si>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</si>
  <si>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</si>
  <si>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</si>
  <si>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</si>
  <si>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</si>
  <si>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</si>
  <si>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</si>
  <si>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</si>
  <si>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</si>
  <si>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</si>
  <si>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</si>
  <si>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</si>
  <si>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</si>
  <si>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</si>
  <si>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</si>
  <si>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</si>
  <si>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</si>
  <si>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</si>
  <si>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</si>
  <si>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</si>
  <si>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</si>
  <si>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</si>
  <si>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</si>
  <si>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</si>
  <si>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</si>
  <si>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</si>
  <si>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</si>
  <si>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</si>
  <si>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</si>
  <si>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</si>
  <si>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</si>
  <si>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</si>
  <si>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</si>
  <si>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</si>
  <si>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</si>
  <si>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</si>
  <si>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</si>
  <si>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</si>
  <si>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</si>
  <si>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</si>
  <si>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</si>
  <si>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</si>
  <si>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</si>
  <si>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</si>
  <si>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</si>
  <si>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</si>
  <si>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</si>
  <si>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</si>
  <si>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</si>
  <si>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</si>
  <si>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</si>
  <si>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</si>
  <si>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</si>
  <si>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</si>
  <si>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</si>
  <si>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</si>
  <si>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</si>
  <si>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</si>
  <si>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</si>
  <si>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</si>
  <si>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</si>
  <si>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</si>
  <si>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</si>
  <si>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</si>
  <si>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</si>
  <si>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</si>
  <si>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</si>
  <si>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</si>
  <si>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</si>
  <si>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</si>
  <si>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</si>
  <si>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</si>
  <si>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</si>
  <si>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</si>
  <si>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</si>
  <si>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</si>
  <si>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</si>
  <si>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</si>
  <si>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</si>
  <si>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</si>
  <si>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</si>
  <si>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</si>
  <si>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</si>
  <si>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</si>
  <si>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</si>
  <si>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</si>
  <si>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</si>
  <si>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</si>
  <si>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</si>
  <si>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</si>
  <si>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</si>
  <si>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</si>
  <si>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</si>
  <si>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</si>
  <si>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</si>
  <si>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</si>
  <si>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</si>
  <si>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</si>
  <si>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</si>
  <si>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</si>
  <si>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</si>
  <si>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</si>
  <si>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</si>
  <si>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</si>
  <si>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</si>
  <si>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</si>
  <si>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</si>
  <si>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事業は令和3年度に供用を開始し、令和5年度から法適用となった事業であるが、現在も管路の整備中であり、整備の終了した区間から随時共用開始を行っている。そのため使用料や年間有収水量、一日平均処理水量など、接続数に依存する数値から算出される左記④～⑧の指標が、全国並びに類似団体平均値から離れており、いずれも健全性・効率性は低い。
　①の経常収支比率については、100％を超え黒字となっているが、使用料収入で賄うべき経費の大部分を一般会計繰入金で補填している状況である。③の流動比率については、令和5年度からの法適用による資金繰りにより高い数値となっている。</t>
    <rPh sb="1" eb="2">
      <t>ホン</t>
    </rPh>
    <rPh sb="2" eb="4">
      <t>ジギョウ</t>
    </rPh>
    <rPh sb="5" eb="7">
      <t>レイワ</t>
    </rPh>
    <rPh sb="8" eb="10">
      <t>ネンド</t>
    </rPh>
    <rPh sb="11" eb="13">
      <t>キョウヨウ</t>
    </rPh>
    <rPh sb="14" eb="16">
      <t>カイシ</t>
    </rPh>
    <rPh sb="18" eb="20">
      <t>レイワ</t>
    </rPh>
    <rPh sb="21" eb="23">
      <t>ネンド</t>
    </rPh>
    <rPh sb="25" eb="26">
      <t>ホウ</t>
    </rPh>
    <rPh sb="26" eb="28">
      <t>テキヨウ</t>
    </rPh>
    <rPh sb="32" eb="34">
      <t>ジギョウ</t>
    </rPh>
    <rPh sb="39" eb="41">
      <t>ゲンザイ</t>
    </rPh>
    <rPh sb="42" eb="44">
      <t>カンロ</t>
    </rPh>
    <rPh sb="45" eb="47">
      <t>セイビ</t>
    </rPh>
    <rPh sb="47" eb="48">
      <t>チュウ</t>
    </rPh>
    <rPh sb="52" eb="54">
      <t>セイビ</t>
    </rPh>
    <rPh sb="55" eb="57">
      <t>シュウリョウ</t>
    </rPh>
    <rPh sb="59" eb="61">
      <t>クカン</t>
    </rPh>
    <rPh sb="63" eb="65">
      <t>ズイジ</t>
    </rPh>
    <rPh sb="65" eb="67">
      <t>キョウヨウ</t>
    </rPh>
    <rPh sb="67" eb="69">
      <t>カイシ</t>
    </rPh>
    <rPh sb="70" eb="71">
      <t>オコナ</t>
    </rPh>
    <rPh sb="80" eb="83">
      <t>シヨウリョウ</t>
    </rPh>
    <rPh sb="84" eb="86">
      <t>ネンカン</t>
    </rPh>
    <rPh sb="86" eb="88">
      <t>ユウシュウ</t>
    </rPh>
    <rPh sb="88" eb="90">
      <t>スイリョウ</t>
    </rPh>
    <rPh sb="91" eb="93">
      <t>イチニチ</t>
    </rPh>
    <rPh sb="93" eb="95">
      <t>ヘイキン</t>
    </rPh>
    <rPh sb="95" eb="97">
      <t>ショリ</t>
    </rPh>
    <rPh sb="97" eb="99">
      <t>スイリョウ</t>
    </rPh>
    <rPh sb="102" eb="104">
      <t>セツゾク</t>
    </rPh>
    <rPh sb="104" eb="105">
      <t>スウ</t>
    </rPh>
    <rPh sb="106" eb="108">
      <t>イゾン</t>
    </rPh>
    <rPh sb="110" eb="112">
      <t>スウチ</t>
    </rPh>
    <rPh sb="114" eb="116">
      <t>サンシュツ</t>
    </rPh>
    <rPh sb="119" eb="121">
      <t>サキ</t>
    </rPh>
    <rPh sb="125" eb="127">
      <t>シヒョウ</t>
    </rPh>
    <rPh sb="129" eb="131">
      <t>ゼンコク</t>
    </rPh>
    <rPh sb="131" eb="132">
      <t>ナラ</t>
    </rPh>
    <rPh sb="134" eb="136">
      <t>ルイジ</t>
    </rPh>
    <rPh sb="136" eb="138">
      <t>ダンタイ</t>
    </rPh>
    <rPh sb="138" eb="141">
      <t>ヘイキンチ</t>
    </rPh>
    <rPh sb="143" eb="144">
      <t>ハナ</t>
    </rPh>
    <rPh sb="153" eb="156">
      <t>ケンゼンセイ</t>
    </rPh>
    <rPh sb="157" eb="160">
      <t>コウリツセイ</t>
    </rPh>
    <rPh sb="161" eb="162">
      <t>ヒク</t>
    </rPh>
    <rPh sb="168" eb="170">
      <t>ケイジョウ</t>
    </rPh>
    <rPh sb="170" eb="172">
      <t>シュウシ</t>
    </rPh>
    <rPh sb="172" eb="174">
      <t>ヒリツ</t>
    </rPh>
    <rPh sb="236" eb="238">
      <t>リュウドウ</t>
    </rPh>
    <rPh sb="238" eb="240">
      <t>ヒリツ</t>
    </rPh>
    <rPh sb="246" eb="248">
      <t>レイワ</t>
    </rPh>
    <rPh sb="260" eb="262">
      <t>シキン</t>
    </rPh>
    <rPh sb="262" eb="263">
      <t>グ</t>
    </rPh>
    <rPh sb="267" eb="268">
      <t>タカ</t>
    </rPh>
    <rPh sb="269" eb="271">
      <t>スウチ</t>
    </rPh>
    <phoneticPr fontId="4"/>
  </si>
  <si>
    <t>　本事業は、平成25年度に事業を開始し令和3年度から共用を開始している。
　現段階で管渠更新の必要性が低く、令和5年度においても更新等は行っていないため、③管渠改善率は0.00となっている。</t>
    <rPh sb="1" eb="2">
      <t>ホン</t>
    </rPh>
    <rPh sb="2" eb="4">
      <t>ジギョウ</t>
    </rPh>
    <rPh sb="6" eb="8">
      <t>ヘイセイ</t>
    </rPh>
    <rPh sb="10" eb="12">
      <t>ネンド</t>
    </rPh>
    <rPh sb="13" eb="15">
      <t>ジギョウ</t>
    </rPh>
    <rPh sb="16" eb="18">
      <t>カイシ</t>
    </rPh>
    <rPh sb="19" eb="21">
      <t>レイワ</t>
    </rPh>
    <rPh sb="22" eb="24">
      <t>ネンド</t>
    </rPh>
    <rPh sb="26" eb="28">
      <t>キョウヨウ</t>
    </rPh>
    <rPh sb="29" eb="31">
      <t>カイシ</t>
    </rPh>
    <rPh sb="38" eb="41">
      <t>ゲンダンカイ</t>
    </rPh>
    <rPh sb="42" eb="44">
      <t>カンキョ</t>
    </rPh>
    <rPh sb="44" eb="46">
      <t>コウシン</t>
    </rPh>
    <rPh sb="47" eb="50">
      <t>ヒツヨウセイ</t>
    </rPh>
    <rPh sb="51" eb="52">
      <t>ヒク</t>
    </rPh>
    <rPh sb="54" eb="56">
      <t>レイワ</t>
    </rPh>
    <rPh sb="57" eb="59">
      <t>ネンド</t>
    </rPh>
    <rPh sb="64" eb="66">
      <t>コウシン</t>
    </rPh>
    <rPh sb="66" eb="67">
      <t>トウ</t>
    </rPh>
    <rPh sb="68" eb="69">
      <t>オコナ</t>
    </rPh>
    <rPh sb="78" eb="80">
      <t>カンキョ</t>
    </rPh>
    <rPh sb="80" eb="82">
      <t>カイゼン</t>
    </rPh>
    <rPh sb="82" eb="83">
      <t>リツ</t>
    </rPh>
    <phoneticPr fontId="4"/>
  </si>
  <si>
    <t xml:space="preserve">　本事業は供用開始から間もなく、整備中の区域もあることから接続数が少なく、経営の健全性・効率性が低い状況にある。
　今後は経営戦略の見直しを行い、計画に沿った事業運営に努め、一般会計繰入金に依存した経営を改善する必要がある。
</t>
    <rPh sb="1" eb="2">
      <t>ホン</t>
    </rPh>
    <rPh sb="2" eb="4">
      <t>ジギョウ</t>
    </rPh>
    <rPh sb="5" eb="7">
      <t>キョウヨウ</t>
    </rPh>
    <rPh sb="7" eb="9">
      <t>カイシ</t>
    </rPh>
    <rPh sb="11" eb="12">
      <t>マ</t>
    </rPh>
    <rPh sb="16" eb="18">
      <t>セイビ</t>
    </rPh>
    <rPh sb="18" eb="19">
      <t>チュウ</t>
    </rPh>
    <rPh sb="20" eb="22">
      <t>クイキ</t>
    </rPh>
    <rPh sb="29" eb="31">
      <t>セツゾク</t>
    </rPh>
    <rPh sb="31" eb="32">
      <t>スウ</t>
    </rPh>
    <rPh sb="33" eb="34">
      <t>スク</t>
    </rPh>
    <rPh sb="37" eb="39">
      <t>ケイエイ</t>
    </rPh>
    <rPh sb="40" eb="43">
      <t>ケンゼンセイ</t>
    </rPh>
    <rPh sb="44" eb="46">
      <t>コウリツ</t>
    </rPh>
    <rPh sb="46" eb="47">
      <t>セイ</t>
    </rPh>
    <rPh sb="48" eb="49">
      <t>ヒク</t>
    </rPh>
    <rPh sb="50" eb="52">
      <t>ジョウキョウ</t>
    </rPh>
    <rPh sb="58" eb="60">
      <t>コンゴ</t>
    </rPh>
    <rPh sb="61" eb="63">
      <t>ケイエイ</t>
    </rPh>
    <rPh sb="63" eb="65">
      <t>センリャク</t>
    </rPh>
    <rPh sb="66" eb="68">
      <t>ミナオ</t>
    </rPh>
    <rPh sb="70" eb="71">
      <t>オコナ</t>
    </rPh>
    <rPh sb="73" eb="75">
      <t>ケイカク</t>
    </rPh>
    <rPh sb="76" eb="77">
      <t>ソ</t>
    </rPh>
    <rPh sb="79" eb="81">
      <t>ジギョウ</t>
    </rPh>
    <rPh sb="81" eb="83">
      <t>ウンエイ</t>
    </rPh>
    <rPh sb="84" eb="85">
      <t>ツト</t>
    </rPh>
    <rPh sb="87" eb="89">
      <t>イッパン</t>
    </rPh>
    <rPh sb="89" eb="91">
      <t>カイケイ</t>
    </rPh>
    <rPh sb="91" eb="93">
      <t>クリイレ</t>
    </rPh>
    <rPh sb="93" eb="94">
      <t>キン</t>
    </rPh>
    <rPh sb="95" eb="97">
      <t>イゾン</t>
    </rPh>
    <rPh sb="99" eb="101">
      <t>ケイエイ</t>
    </rPh>
    <rPh sb="102" eb="104">
      <t>カイゼン</t>
    </rPh>
    <rPh sb="106" eb="1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</si>
</sst>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2B-49EE-9E54-5B10DCA494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B2B-49EE-9E54-5B10DCA494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7.96</c:v>
                </c:pt>
              </c:numCache>
            </c:numRef>
          </c:val>
          <c:extLst>
            <c:ext xmlns:c16="http://schemas.microsoft.com/office/drawing/2014/chart" uri="{C3380CC4-5D6E-409C-BE32-E72D297353CC}">
              <c16:uniqueId val="{00000000-466C-40CC-91BE-288BADAE95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33.67</c:v>
                </c:pt>
              </c:numCache>
            </c:numRef>
          </c:val>
          <c:smooth val="0"/>
          <c:extLst>
            <c:ext xmlns:c16="http://schemas.microsoft.com/office/drawing/2014/chart" uri="{C3380CC4-5D6E-409C-BE32-E72D297353CC}">
              <c16:uniqueId val="{00000001-466C-40CC-91BE-288BADAE95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22.41</c:v>
                </c:pt>
              </c:numCache>
            </c:numRef>
          </c:val>
          <c:extLst>
            <c:ext xmlns:c16="http://schemas.microsoft.com/office/drawing/2014/chart" uri="{C3380CC4-5D6E-409C-BE32-E72D297353CC}">
              <c16:uniqueId val="{00000000-AC4D-4701-B200-7B50C979D8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71.760000000000005</c:v>
                </c:pt>
              </c:numCache>
            </c:numRef>
          </c:val>
          <c:smooth val="0"/>
          <c:extLst>
            <c:ext xmlns:c16="http://schemas.microsoft.com/office/drawing/2014/chart" uri="{C3380CC4-5D6E-409C-BE32-E72D297353CC}">
              <c16:uniqueId val="{00000001-AC4D-4701-B200-7B50C979D8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118.61</c:v>
                </c:pt>
              </c:numCache>
            </c:numRef>
          </c:val>
          <c:extLst>
            <c:ext xmlns:c16="http://schemas.microsoft.com/office/drawing/2014/chart" uri="{C3380CC4-5D6E-409C-BE32-E72D297353CC}">
              <c16:uniqueId val="{00000000-6B6A-41E2-BB71-5236EBDFD4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110.01</c:v>
                </c:pt>
              </c:numCache>
            </c:numRef>
          </c:val>
          <c:smooth val="0"/>
          <c:extLst>
            <c:ext xmlns:c16="http://schemas.microsoft.com/office/drawing/2014/chart" uri="{C3380CC4-5D6E-409C-BE32-E72D297353CC}">
              <c16:uniqueId val="{00000001-6B6A-41E2-BB71-5236EBDFD4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2.25</c:v>
                </c:pt>
              </c:numCache>
            </c:numRef>
          </c:val>
          <c:extLst>
            <c:ext xmlns:c16="http://schemas.microsoft.com/office/drawing/2014/chart" uri="{C3380CC4-5D6E-409C-BE32-E72D297353CC}">
              <c16:uniqueId val="{00000000-1DEE-49F7-9CF8-E083A1948D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13.6</c:v>
                </c:pt>
              </c:numCache>
            </c:numRef>
          </c:val>
          <c:smooth val="0"/>
          <c:extLst>
            <c:ext xmlns:c16="http://schemas.microsoft.com/office/drawing/2014/chart" uri="{C3380CC4-5D6E-409C-BE32-E72D297353CC}">
              <c16:uniqueId val="{00000001-1DEE-49F7-9CF8-E083A1948D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60E-4DF5-A25D-3785F5373D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60E-4DF5-A25D-3785F5373D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4F-4465-A41C-E97638D751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84F-4465-A41C-E97638D751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438.46</c:v>
                </c:pt>
              </c:numCache>
            </c:numRef>
          </c:val>
          <c:extLst>
            <c:ext xmlns:c16="http://schemas.microsoft.com/office/drawing/2014/chart" uri="{C3380CC4-5D6E-409C-BE32-E72D297353CC}">
              <c16:uniqueId val="{00000000-732E-436F-BD25-83DA4723D0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230.11</c:v>
                </c:pt>
              </c:numCache>
            </c:numRef>
          </c:val>
          <c:smooth val="0"/>
          <c:extLst>
            <c:ext xmlns:c16="http://schemas.microsoft.com/office/drawing/2014/chart" uri="{C3380CC4-5D6E-409C-BE32-E72D297353CC}">
              <c16:uniqueId val="{00000001-732E-436F-BD25-83DA4723D0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13729.16</c:v>
                </c:pt>
              </c:numCache>
            </c:numRef>
          </c:val>
          <c:extLst>
            <c:ext xmlns:c16="http://schemas.microsoft.com/office/drawing/2014/chart" uri="{C3380CC4-5D6E-409C-BE32-E72D297353CC}">
              <c16:uniqueId val="{00000000-A2ED-433B-B0DC-F879491170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1916.63</c:v>
                </c:pt>
              </c:numCache>
            </c:numRef>
          </c:val>
          <c:smooth val="0"/>
          <c:extLst>
            <c:ext xmlns:c16="http://schemas.microsoft.com/office/drawing/2014/chart" uri="{C3380CC4-5D6E-409C-BE32-E72D297353CC}">
              <c16:uniqueId val="{00000001-A2ED-433B-B0DC-F879491170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6.54</c:v>
                </c:pt>
              </c:numCache>
            </c:numRef>
          </c:val>
          <c:extLst>
            <c:ext xmlns:c16="http://schemas.microsoft.com/office/drawing/2014/chart" uri="{C3380CC4-5D6E-409C-BE32-E72D297353CC}">
              <c16:uniqueId val="{00000000-B41F-43E8-A741-81A3804335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24.92</c:v>
                </c:pt>
              </c:numCache>
            </c:numRef>
          </c:val>
          <c:smooth val="0"/>
          <c:extLst>
            <c:ext xmlns:c16="http://schemas.microsoft.com/office/drawing/2014/chart" uri="{C3380CC4-5D6E-409C-BE32-E72D297353CC}">
              <c16:uniqueId val="{00000001-B41F-43E8-A741-81A3804335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1092.53</c:v>
                </c:pt>
              </c:numCache>
            </c:numRef>
          </c:val>
          <c:extLst>
            <c:ext xmlns:c16="http://schemas.microsoft.com/office/drawing/2014/chart" uri="{C3380CC4-5D6E-409C-BE32-E72D297353CC}">
              <c16:uniqueId val="{00000000-B15D-43B7-82EF-E1409267B4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292.54000000000002</c:v>
                </c:pt>
              </c:numCache>
            </c:numRef>
          </c:val>
          <c:smooth val="0"/>
          <c:extLst>
            <c:ext xmlns:c16="http://schemas.microsoft.com/office/drawing/2014/chart" uri="{C3380CC4-5D6E-409C-BE32-E72D297353CC}">
              <c16:uniqueId val="{00000001-B15D-43B7-82EF-E1409267B4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6"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糸満市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54">
        <f>データ!S6</f>
        <v>62607</v>
      </c>
      <c r="AM8" s="54"/>
      <c r="AN8" s="54"/>
      <c r="AO8" s="54"/>
      <c r="AP8" s="54"/>
      <c r="AQ8" s="54"/>
      <c r="AR8" s="54"/>
      <c r="AS8" s="54"/>
      <c r="AT8" s="53">
        <f>データ!T6</f>
        <v>46.6</v>
      </c>
      <c r="AU8" s="53"/>
      <c r="AV8" s="53"/>
      <c r="AW8" s="53"/>
      <c r="AX8" s="53"/>
      <c r="AY8" s="53"/>
      <c r="AZ8" s="53"/>
      <c r="BA8" s="53"/>
      <c r="BB8" s="53">
        <f>データ!U6</f>
        <v>1343.5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83.45</v>
      </c>
      <c r="J10" s="53"/>
      <c r="K10" s="53"/>
      <c r="L10" s="53"/>
      <c r="M10" s="53"/>
      <c r="N10" s="53"/>
      <c r="O10" s="53"/>
      <c r="P10" s="53">
        <f>データ!P6</f>
        <v>3.06</v>
      </c>
      <c r="Q10" s="53"/>
      <c r="R10" s="53"/>
      <c r="S10" s="53"/>
      <c r="T10" s="53"/>
      <c r="U10" s="53"/>
      <c r="V10" s="53"/>
      <c r="W10" s="53">
        <f>データ!Q6</f>
        <v>97.86</v>
      </c>
      <c r="X10" s="53"/>
      <c r="Y10" s="53"/>
      <c r="Z10" s="53"/>
      <c r="AA10" s="53"/>
      <c r="AB10" s="53"/>
      <c r="AC10" s="53"/>
      <c r="AD10" s="54">
        <f>データ!R6</f>
        <v>1446</v>
      </c>
      <c r="AE10" s="54"/>
      <c r="AF10" s="54"/>
      <c r="AG10" s="54"/>
      <c r="AH10" s="54"/>
      <c r="AI10" s="54"/>
      <c r="AJ10" s="54"/>
      <c r="AK10" s="2"/>
      <c r="AL10" s="54">
        <f>データ!V6</f>
        <v>1905</v>
      </c>
      <c r="AM10" s="54"/>
      <c r="AN10" s="54"/>
      <c r="AO10" s="54"/>
      <c r="AP10" s="54"/>
      <c r="AQ10" s="54"/>
      <c r="AR10" s="54"/>
      <c r="AS10" s="54"/>
      <c r="AT10" s="53">
        <f>データ!W6</f>
        <v>0.81</v>
      </c>
      <c r="AU10" s="53"/>
      <c r="AV10" s="53"/>
      <c r="AW10" s="53"/>
      <c r="AX10" s="53"/>
      <c r="AY10" s="53"/>
      <c r="AZ10" s="53"/>
      <c r="BA10" s="53"/>
      <c r="BB10" s="53">
        <f>データ!X6</f>
        <v>2351.85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TdVMUnpP5ssWduqE/JBoTWQoj7QN9xuTr3A1oh7Z3zViJ8qE3yzp5KrqLUqKz+8YP3ob18UbCtoMTAwq9kUIQ==" saltValue="u0ixAotJPsZSq3dXJ0In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472107</v>
      </c>
      <c r="D6" s="19">
        <f t="shared" si="3"/>
        <v>46</v>
      </c>
      <c r="E6" s="19">
        <f t="shared" si="3"/>
        <v>17</v>
      </c>
      <c r="F6" s="19">
        <f t="shared" si="3"/>
        <v>5</v>
      </c>
      <c r="G6" s="19">
        <f t="shared" si="3"/>
        <v>0</v>
      </c>
      <c r="H6" s="19" t="str">
        <f t="shared" si="3"/>
        <v>沖縄県　糸満市</v>
      </c>
      <c r="I6" s="19" t="str">
        <f t="shared" si="3"/>
        <v>法適用</v>
      </c>
      <c r="J6" s="19" t="str">
        <f t="shared" si="3"/>
        <v>下水道事業</v>
      </c>
      <c r="K6" s="19" t="str">
        <f t="shared" si="3"/>
        <v>農業集落排水</v>
      </c>
      <c r="L6" s="19" t="str">
        <f t="shared" si="3"/>
        <v>F3</v>
      </c>
      <c r="M6" s="19" t="str">
        <f t="shared" si="3"/>
        <v>非設置</v>
      </c>
      <c r="N6" s="20" t="str">
        <f t="shared" si="3"/>
        <v>-</v>
      </c>
      <c r="O6" s="20">
        <f t="shared" si="3"/>
        <v>83.45</v>
      </c>
      <c r="P6" s="20">
        <f t="shared" si="3"/>
        <v>3.06</v>
      </c>
      <c r="Q6" s="20">
        <f t="shared" si="3"/>
        <v>97.86</v>
      </c>
      <c r="R6" s="20">
        <f t="shared" si="3"/>
        <v>1446</v>
      </c>
      <c r="S6" s="20">
        <f t="shared" si="3"/>
        <v>62607</v>
      </c>
      <c r="T6" s="20">
        <f t="shared" si="3"/>
        <v>46.6</v>
      </c>
      <c r="U6" s="20">
        <f t="shared" si="3"/>
        <v>1343.5</v>
      </c>
      <c r="V6" s="20">
        <f t="shared" si="3"/>
        <v>1905</v>
      </c>
      <c r="W6" s="20">
        <f t="shared" si="3"/>
        <v>0.81</v>
      </c>
      <c r="X6" s="20">
        <f t="shared" si="3"/>
        <v>2351.85</v>
      </c>
      <c r="Y6" s="21" t="str">
        <f>IF(Y7="",NA(),Y7)</f>
        <v>-</v>
      </c>
      <c r="Z6" s="21" t="str">
        <f t="shared" ref="Z6:AH6" si="4">IF(Z7="",NA(),Z7)</f>
        <v>-</v>
      </c>
      <c r="AA6" s="21" t="str">
        <f t="shared" si="4"/>
        <v>-</v>
      </c>
      <c r="AB6" s="21" t="str">
        <f t="shared" si="4"/>
        <v>-</v>
      </c>
      <c r="AC6" s="21">
        <f t="shared" si="4"/>
        <v>118.61</v>
      </c>
      <c r="AD6" s="21" t="str">
        <f t="shared" si="4"/>
        <v>-</v>
      </c>
      <c r="AE6" s="21" t="str">
        <f t="shared" si="4"/>
        <v>-</v>
      </c>
      <c r="AF6" s="21" t="str">
        <f t="shared" si="4"/>
        <v>-</v>
      </c>
      <c r="AG6" s="21" t="str">
        <f t="shared" si="4"/>
        <v>-</v>
      </c>
      <c r="AH6" s="21">
        <f t="shared" si="4"/>
        <v>110.01</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0">
        <f t="shared" si="5"/>
        <v>0</v>
      </c>
      <c r="AT6" s="20" t="str">
        <f>IF(AT7="","",IF(AT7="-","【-】","【"&amp;SUBSTITUTE(TEXT(AT7,"#,##0.00"),"-","△")&amp;"】"))</f>
        <v>【124.06】</v>
      </c>
      <c r="AU6" s="21" t="str">
        <f>IF(AU7="",NA(),AU7)</f>
        <v>-</v>
      </c>
      <c r="AV6" s="21" t="str">
        <f t="shared" ref="AV6:BD6" si="6">IF(AV7="",NA(),AV7)</f>
        <v>-</v>
      </c>
      <c r="AW6" s="21" t="str">
        <f t="shared" si="6"/>
        <v>-</v>
      </c>
      <c r="AX6" s="21" t="str">
        <f t="shared" si="6"/>
        <v>-</v>
      </c>
      <c r="AY6" s="21">
        <f t="shared" si="6"/>
        <v>438.46</v>
      </c>
      <c r="AZ6" s="21" t="str">
        <f t="shared" si="6"/>
        <v>-</v>
      </c>
      <c r="BA6" s="21" t="str">
        <f t="shared" si="6"/>
        <v>-</v>
      </c>
      <c r="BB6" s="21" t="str">
        <f t="shared" si="6"/>
        <v>-</v>
      </c>
      <c r="BC6" s="21" t="str">
        <f t="shared" si="6"/>
        <v>-</v>
      </c>
      <c r="BD6" s="21">
        <f t="shared" si="6"/>
        <v>230.11</v>
      </c>
      <c r="BE6" s="20" t="str">
        <f>IF(BE7="","",IF(BE7="-","【-】","【"&amp;SUBSTITUTE(TEXT(BE7,"#,##0.00"),"-","△")&amp;"】"))</f>
        <v>【42.02】</v>
      </c>
      <c r="BF6" s="21" t="str">
        <f>IF(BF7="",NA(),BF7)</f>
        <v>-</v>
      </c>
      <c r="BG6" s="21" t="str">
        <f t="shared" ref="BG6:BO6" si="7">IF(BG7="",NA(),BG7)</f>
        <v>-</v>
      </c>
      <c r="BH6" s="21" t="str">
        <f t="shared" si="7"/>
        <v>-</v>
      </c>
      <c r="BI6" s="21" t="str">
        <f t="shared" si="7"/>
        <v>-</v>
      </c>
      <c r="BJ6" s="21">
        <f t="shared" si="7"/>
        <v>13729.16</v>
      </c>
      <c r="BK6" s="21" t="str">
        <f t="shared" si="7"/>
        <v>-</v>
      </c>
      <c r="BL6" s="21" t="str">
        <f t="shared" si="7"/>
        <v>-</v>
      </c>
      <c r="BM6" s="21" t="str">
        <f t="shared" si="7"/>
        <v>-</v>
      </c>
      <c r="BN6" s="21" t="str">
        <f t="shared" si="7"/>
        <v>-</v>
      </c>
      <c r="BO6" s="21">
        <f t="shared" si="7"/>
        <v>1916.63</v>
      </c>
      <c r="BP6" s="20" t="str">
        <f>IF(BP7="","",IF(BP7="-","【-】","【"&amp;SUBSTITUTE(TEXT(BP7,"#,##0.00"),"-","△")&amp;"】"))</f>
        <v>【785.10】</v>
      </c>
      <c r="BQ6" s="21" t="str">
        <f>IF(BQ7="",NA(),BQ7)</f>
        <v>-</v>
      </c>
      <c r="BR6" s="21" t="str">
        <f t="shared" ref="BR6:BZ6" si="8">IF(BR7="",NA(),BR7)</f>
        <v>-</v>
      </c>
      <c r="BS6" s="21" t="str">
        <f t="shared" si="8"/>
        <v>-</v>
      </c>
      <c r="BT6" s="21" t="str">
        <f t="shared" si="8"/>
        <v>-</v>
      </c>
      <c r="BU6" s="21">
        <f t="shared" si="8"/>
        <v>6.54</v>
      </c>
      <c r="BV6" s="21" t="str">
        <f t="shared" si="8"/>
        <v>-</v>
      </c>
      <c r="BW6" s="21" t="str">
        <f t="shared" si="8"/>
        <v>-</v>
      </c>
      <c r="BX6" s="21" t="str">
        <f t="shared" si="8"/>
        <v>-</v>
      </c>
      <c r="BY6" s="21" t="str">
        <f t="shared" si="8"/>
        <v>-</v>
      </c>
      <c r="BZ6" s="21">
        <f t="shared" si="8"/>
        <v>24.92</v>
      </c>
      <c r="CA6" s="20" t="str">
        <f>IF(CA7="","",IF(CA7="-","【-】","【"&amp;SUBSTITUTE(TEXT(CA7,"#,##0.00"),"-","△")&amp;"】"))</f>
        <v>【56.93】</v>
      </c>
      <c r="CB6" s="21" t="str">
        <f>IF(CB7="",NA(),CB7)</f>
        <v>-</v>
      </c>
      <c r="CC6" s="21" t="str">
        <f t="shared" ref="CC6:CK6" si="9">IF(CC7="",NA(),CC7)</f>
        <v>-</v>
      </c>
      <c r="CD6" s="21" t="str">
        <f t="shared" si="9"/>
        <v>-</v>
      </c>
      <c r="CE6" s="21" t="str">
        <f t="shared" si="9"/>
        <v>-</v>
      </c>
      <c r="CF6" s="21">
        <f t="shared" si="9"/>
        <v>1092.53</v>
      </c>
      <c r="CG6" s="21" t="str">
        <f t="shared" si="9"/>
        <v>-</v>
      </c>
      <c r="CH6" s="21" t="str">
        <f t="shared" si="9"/>
        <v>-</v>
      </c>
      <c r="CI6" s="21" t="str">
        <f t="shared" si="9"/>
        <v>-</v>
      </c>
      <c r="CJ6" s="21" t="str">
        <f t="shared" si="9"/>
        <v>-</v>
      </c>
      <c r="CK6" s="21">
        <f t="shared" si="9"/>
        <v>292.54000000000002</v>
      </c>
      <c r="CL6" s="20" t="str">
        <f>IF(CL7="","",IF(CL7="-","【-】","【"&amp;SUBSTITUTE(TEXT(CL7,"#,##0.00"),"-","△")&amp;"】"))</f>
        <v>【271.15】</v>
      </c>
      <c r="CM6" s="21" t="str">
        <f>IF(CM7="",NA(),CM7)</f>
        <v>-</v>
      </c>
      <c r="CN6" s="21" t="str">
        <f t="shared" ref="CN6:CV6" si="10">IF(CN7="",NA(),CN7)</f>
        <v>-</v>
      </c>
      <c r="CO6" s="21" t="str">
        <f t="shared" si="10"/>
        <v>-</v>
      </c>
      <c r="CP6" s="21" t="str">
        <f t="shared" si="10"/>
        <v>-</v>
      </c>
      <c r="CQ6" s="21">
        <f t="shared" si="10"/>
        <v>7.96</v>
      </c>
      <c r="CR6" s="21" t="str">
        <f t="shared" si="10"/>
        <v>-</v>
      </c>
      <c r="CS6" s="21" t="str">
        <f t="shared" si="10"/>
        <v>-</v>
      </c>
      <c r="CT6" s="21" t="str">
        <f t="shared" si="10"/>
        <v>-</v>
      </c>
      <c r="CU6" s="21" t="str">
        <f t="shared" si="10"/>
        <v>-</v>
      </c>
      <c r="CV6" s="21">
        <f t="shared" si="10"/>
        <v>33.67</v>
      </c>
      <c r="CW6" s="20" t="str">
        <f>IF(CW7="","",IF(CW7="-","【-】","【"&amp;SUBSTITUTE(TEXT(CW7,"#,##0.00"),"-","△")&amp;"】"))</f>
        <v>【49.87】</v>
      </c>
      <c r="CX6" s="21" t="str">
        <f>IF(CX7="",NA(),CX7)</f>
        <v>-</v>
      </c>
      <c r="CY6" s="21" t="str">
        <f t="shared" ref="CY6:DG6" si="11">IF(CY7="",NA(),CY7)</f>
        <v>-</v>
      </c>
      <c r="CZ6" s="21" t="str">
        <f t="shared" si="11"/>
        <v>-</v>
      </c>
      <c r="DA6" s="21" t="str">
        <f t="shared" si="11"/>
        <v>-</v>
      </c>
      <c r="DB6" s="21">
        <f t="shared" si="11"/>
        <v>22.41</v>
      </c>
      <c r="DC6" s="21" t="str">
        <f t="shared" si="11"/>
        <v>-</v>
      </c>
      <c r="DD6" s="21" t="str">
        <f t="shared" si="11"/>
        <v>-</v>
      </c>
      <c r="DE6" s="21" t="str">
        <f t="shared" si="11"/>
        <v>-</v>
      </c>
      <c r="DF6" s="21" t="str">
        <f t="shared" si="11"/>
        <v>-</v>
      </c>
      <c r="DG6" s="21">
        <f t="shared" si="11"/>
        <v>71.760000000000005</v>
      </c>
      <c r="DH6" s="20" t="str">
        <f>IF(DH7="","",IF(DH7="-","【-】","【"&amp;SUBSTITUTE(TEXT(DH7,"#,##0.00"),"-","△")&amp;"】"))</f>
        <v>【87.54】</v>
      </c>
      <c r="DI6" s="21" t="str">
        <f>IF(DI7="",NA(),DI7)</f>
        <v>-</v>
      </c>
      <c r="DJ6" s="21" t="str">
        <f t="shared" ref="DJ6:DR6" si="12">IF(DJ7="",NA(),DJ7)</f>
        <v>-</v>
      </c>
      <c r="DK6" s="21" t="str">
        <f t="shared" si="12"/>
        <v>-</v>
      </c>
      <c r="DL6" s="21" t="str">
        <f t="shared" si="12"/>
        <v>-</v>
      </c>
      <c r="DM6" s="21">
        <f t="shared" si="12"/>
        <v>2.25</v>
      </c>
      <c r="DN6" s="21" t="str">
        <f t="shared" si="12"/>
        <v>-</v>
      </c>
      <c r="DO6" s="21" t="str">
        <f t="shared" si="12"/>
        <v>-</v>
      </c>
      <c r="DP6" s="21" t="str">
        <f t="shared" si="12"/>
        <v>-</v>
      </c>
      <c r="DQ6" s="21" t="str">
        <f t="shared" si="12"/>
        <v>-</v>
      </c>
      <c r="DR6" s="21">
        <f t="shared" si="12"/>
        <v>13.6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【0.02】</v>
      </c>
    </row>
    <row r="7" spans="1:148" s="22" customFormat="1" x14ac:dyDescent="0.15">
      <c r="A7" s="14"/>
      <c r="B7" s="23">
        <v>2023</v>
      </c>
      <c r="C7" s="23">
        <v>472107</v>
      </c>
      <c r="D7" s="23">
        <v>46</v>
      </c>
      <c r="E7" s="23">
        <v>17</v>
      </c>
      <c r="F7" s="23">
        <v>5</v>
      </c>
      <c r="G7" s="23">
        <v>0</v>
      </c>
      <c r="H7" s="23" t="s">
        <v>96</v>
      </c>
      <c r="I7" s="23" t="s">
        <v>97</v>
      </c>
      <c r="J7" s="23" t="s">
        <v>98</v>
      </c>
      <c r="K7" s="23" t="s">
        <v>99</v>
      </c>
      <c r="L7" s="23" t="s">
        <v>100</v>
      </c>
      <c r="M7" s="23" t="s">
        <v>101</v>
      </c>
      <c r="N7" s="24" t="s">
        <v>102</v>
      </c>
      <c r="O7" s="24">
        <v>83.45</v>
      </c>
      <c r="P7" s="24">
        <v>3.06</v>
      </c>
      <c r="Q7" s="24">
        <v>97.86</v>
      </c>
      <c r="R7" s="24">
        <v>1446</v>
      </c>
      <c r="S7" s="24">
        <v>62607</v>
      </c>
      <c r="T7" s="24">
        <v>46.6</v>
      </c>
      <c r="U7" s="24">
        <v>1343.5</v>
      </c>
      <c r="V7" s="24">
        <v>1905</v>
      </c>
      <c r="W7" s="24">
        <v>0.81</v>
      </c>
      <c r="X7" s="24">
        <v>2351.85</v>
      </c>
      <c r="Y7" s="24" t="s">
        <v>102</v>
      </c>
      <c r="Z7" s="24" t="s">
        <v>102</v>
      </c>
      <c r="AA7" s="24" t="s">
        <v>102</v>
      </c>
      <c r="AB7" s="24" t="s">
        <v>102</v>
      </c>
      <c r="AC7" s="24">
        <v>118.61</v>
      </c>
      <c r="AD7" s="24" t="s">
        <v>102</v>
      </c>
      <c r="AE7" s="24" t="s">
        <v>102</v>
      </c>
      <c r="AF7" s="24" t="s">
        <v>102</v>
      </c>
      <c r="AG7" s="24" t="s">
        <v>102</v>
      </c>
      <c r="AH7" s="24">
        <v>110.01</v>
      </c>
      <c r="AI7" s="24">
        <v>104.44</v>
      </c>
      <c r="AJ7" s="24" t="s">
        <v>102</v>
      </c>
      <c r="AK7" s="24" t="s">
        <v>102</v>
      </c>
      <c r="AL7" s="24" t="s">
        <v>102</v>
      </c>
      <c r="AM7" s="24" t="s">
        <v>102</v>
      </c>
      <c r="AN7" s="24">
        <v>0</v>
      </c>
      <c r="AO7" s="24" t="s">
        <v>102</v>
      </c>
      <c r="AP7" s="24" t="s">
        <v>102</v>
      </c>
      <c r="AQ7" s="24" t="s">
        <v>102</v>
      </c>
      <c r="AR7" s="24" t="s">
        <v>102</v>
      </c>
      <c r="AS7" s="24">
        <v>0</v>
      </c>
      <c r="AT7" s="24">
        <v>124.06</v>
      </c>
      <c r="AU7" s="24" t="s">
        <v>102</v>
      </c>
      <c r="AV7" s="24" t="s">
        <v>102</v>
      </c>
      <c r="AW7" s="24" t="s">
        <v>102</v>
      </c>
      <c r="AX7" s="24" t="s">
        <v>102</v>
      </c>
      <c r="AY7" s="24">
        <v>438.46</v>
      </c>
      <c r="AZ7" s="24" t="s">
        <v>102</v>
      </c>
      <c r="BA7" s="24" t="s">
        <v>102</v>
      </c>
      <c r="BB7" s="24" t="s">
        <v>102</v>
      </c>
      <c r="BC7" s="24" t="s">
        <v>102</v>
      </c>
      <c r="BD7" s="24">
        <v>230.11</v>
      </c>
      <c r="BE7" s="24">
        <v>42.02</v>
      </c>
      <c r="BF7" s="24" t="s">
        <v>102</v>
      </c>
      <c r="BG7" s="24" t="s">
        <v>102</v>
      </c>
      <c r="BH7" s="24" t="s">
        <v>102</v>
      </c>
      <c r="BI7" s="24" t="s">
        <v>102</v>
      </c>
      <c r="BJ7" s="24">
        <v>13729.16</v>
      </c>
      <c r="BK7" s="24" t="s">
        <v>102</v>
      </c>
      <c r="BL7" s="24" t="s">
        <v>102</v>
      </c>
      <c r="BM7" s="24" t="s">
        <v>102</v>
      </c>
      <c r="BN7" s="24" t="s">
        <v>102</v>
      </c>
      <c r="BO7" s="24">
        <v>1916.63</v>
      </c>
      <c r="BP7" s="24">
        <v>785.1</v>
      </c>
      <c r="BQ7" s="24" t="s">
        <v>102</v>
      </c>
      <c r="BR7" s="24" t="s">
        <v>102</v>
      </c>
      <c r="BS7" s="24" t="s">
        <v>102</v>
      </c>
      <c r="BT7" s="24" t="s">
        <v>102</v>
      </c>
      <c r="BU7" s="24">
        <v>6.54</v>
      </c>
      <c r="BV7" s="24" t="s">
        <v>102</v>
      </c>
      <c r="BW7" s="24" t="s">
        <v>102</v>
      </c>
      <c r="BX7" s="24" t="s">
        <v>102</v>
      </c>
      <c r="BY7" s="24" t="s">
        <v>102</v>
      </c>
      <c r="BZ7" s="24">
        <v>24.92</v>
      </c>
      <c r="CA7" s="24">
        <v>56.93</v>
      </c>
      <c r="CB7" s="24" t="s">
        <v>102</v>
      </c>
      <c r="CC7" s="24" t="s">
        <v>102</v>
      </c>
      <c r="CD7" s="24" t="s">
        <v>102</v>
      </c>
      <c r="CE7" s="24" t="s">
        <v>102</v>
      </c>
      <c r="CF7" s="24">
        <v>1092.53</v>
      </c>
      <c r="CG7" s="24" t="s">
        <v>102</v>
      </c>
      <c r="CH7" s="24" t="s">
        <v>102</v>
      </c>
      <c r="CI7" s="24" t="s">
        <v>102</v>
      </c>
      <c r="CJ7" s="24" t="s">
        <v>102</v>
      </c>
      <c r="CK7" s="24">
        <v>292.54000000000002</v>
      </c>
      <c r="CL7" s="24">
        <v>271.14999999999998</v>
      </c>
      <c r="CM7" s="24" t="s">
        <v>102</v>
      </c>
      <c r="CN7" s="24" t="s">
        <v>102</v>
      </c>
      <c r="CO7" s="24" t="s">
        <v>102</v>
      </c>
      <c r="CP7" s="24" t="s">
        <v>102</v>
      </c>
      <c r="CQ7" s="24">
        <v>7.96</v>
      </c>
      <c r="CR7" s="24" t="s">
        <v>102</v>
      </c>
      <c r="CS7" s="24" t="s">
        <v>102</v>
      </c>
      <c r="CT7" s="24" t="s">
        <v>102</v>
      </c>
      <c r="CU7" s="24" t="s">
        <v>102</v>
      </c>
      <c r="CV7" s="24">
        <v>33.67</v>
      </c>
      <c r="CW7" s="24">
        <v>49.87</v>
      </c>
      <c r="CX7" s="24" t="s">
        <v>102</v>
      </c>
      <c r="CY7" s="24" t="s">
        <v>102</v>
      </c>
      <c r="CZ7" s="24" t="s">
        <v>102</v>
      </c>
      <c r="DA7" s="24" t="s">
        <v>102</v>
      </c>
      <c r="DB7" s="24">
        <v>22.41</v>
      </c>
      <c r="DC7" s="24" t="s">
        <v>102</v>
      </c>
      <c r="DD7" s="24" t="s">
        <v>102</v>
      </c>
      <c r="DE7" s="24" t="s">
        <v>102</v>
      </c>
      <c r="DF7" s="24" t="s">
        <v>102</v>
      </c>
      <c r="DG7" s="24">
        <v>71.760000000000005</v>
      </c>
      <c r="DH7" s="24">
        <v>87.54</v>
      </c>
      <c r="DI7" s="24" t="s">
        <v>102</v>
      </c>
      <c r="DJ7" s="24" t="s">
        <v>102</v>
      </c>
      <c r="DK7" s="24" t="s">
        <v>102</v>
      </c>
      <c r="DL7" s="24" t="s">
        <v>102</v>
      </c>
      <c r="DM7" s="24">
        <v>2.25</v>
      </c>
      <c r="DN7" s="24" t="s">
        <v>102</v>
      </c>
      <c r="DO7" s="24" t="s">
        <v>102</v>
      </c>
      <c r="DP7" s="24" t="s">
        <v>102</v>
      </c>
      <c r="DQ7" s="24" t="s">
        <v>102</v>
      </c>
      <c r="DR7" s="24">
        <v>13.6</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照屋 美矢子</cp:lastModifiedBy>
  <cp:lastPrinted>2025-01-28T08:48:02Z</cp:lastPrinted>
  <dcterms:created xsi:type="dcterms:W3CDTF">2025-01-24T07:21:20Z</dcterms:created>
  <dcterms:modified xsi:type="dcterms:W3CDTF">2025-01-28T08:55:13Z</dcterms:modified>
  <cp:category/>
</cp:coreProperties>
</file>