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PriItoman\水道部\002_05_総務課農業集落排水係\07_各種調査・依頼\R7\市役所内\財政課\20260121_公営企業にかかる経営分析表（令和年度決算）の分析公表について\02_回答\"/>
    </mc:Choice>
  </mc:AlternateContent>
  <xr:revisionPtr revIDLastSave="0" documentId="13_ncr:1_{7DB811BC-8A55-4059-8EA0-EDD5921496DD}" xr6:coauthVersionLast="47" xr6:coauthVersionMax="47" xr10:uidLastSave="{00000000-0000-0000-0000-000000000000}"/>
  <workbookProtection workbookAlgorithmName="SHA-512" workbookHashValue="dlIn6x0f0WHFfj9f0a03yDrnM0gCmnwdhgMICkrbC7AVf7VJTJ6obTVWUiioMWVCz4389SUYVYMe9k5PdPIH5w==" workbookSaltValue="cKWsMVQwYNIoidKCnYNx6A=="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<sst xmlns="http://schemas.openxmlformats.org/spreadsheetml/2006/main" count="297" uniqueCount="116">
  <si>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</si>
  <si>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</si>
  <si>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</si>
  <si>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</si>
  <si>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</si>
  <si>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</si>
  <si>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</si>
  <si>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</si>
  <si>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</si>
  <si>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</si>
  <si>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</si>
  <si>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</si>
  <si>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</si>
  <si>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</si>
  <si>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</si>
  <si>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</si>
  <si>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</si>
  <si>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</si>
  <si>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</si>
  <si>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</si>
  <si>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</si>
  <si>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</si>
  <si>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</si>
  <si>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</si>
  <si>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</si>
  <si>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</si>
  <si>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</si>
  <si>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</si>
  <si>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</si>
  <si>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</si>
  <si>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</si>
  <si>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</si>
  <si>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</si>
  <si>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</si>
  <si>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</si>
  <si>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</si>
  <si>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</si>
  <si>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</si>
  <si>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</si>
  <si>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</si>
  <si>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</si>
  <si>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</si>
  <si>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</si>
  <si>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</si>
  <si>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</si>
  <si>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</si>
  <si>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</si>
  <si>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</si>
  <si>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</si>
  <si>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</si>
  <si>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</si>
  <si>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</si>
  <si>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</si>
  <si>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</si>
  <si>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</si>
  <si>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</si>
  <si>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</si>
  <si>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</si>
  <si>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</si>
  <si>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</si>
  <si>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</si>
  <si>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</si>
  <si>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</si>
  <si>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</si>
  <si>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</si>
  <si>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</si>
  <si>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</si>
  <si>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</si>
  <si>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</si>
  <si>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</si>
  <si>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</si>
  <si>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</si>
  <si>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</si>
  <si>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</si>
  <si>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</si>
  <si>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</si>
  <si>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</si>
  <si>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</si>
  <si>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</si>
  <si>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</si>
  <si>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</si>
  <si>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</si>
  <si>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</si>
  <si>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</si>
  <si>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</si>
  <si>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</si>
  <si>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</si>
  <si>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</si>
  <si>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</si>
  <si>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</si>
  <si>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</si>
  <si>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</si>
  <si>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</si>
  <si>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</si>
  <si>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</si>
  <si>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</si>
  <si>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糸満市</t>
  </si>
  <si>
    <t>法適用</t>
  </si>
  <si>
    <t>下水道事業</t>
  </si>
  <si>
    <t>農業集落排水</t>
  </si>
  <si>
    <t>F3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</si>
  <si>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</si>
  <si>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</si>
  <si>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</si>
  <si>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</si>
  <si>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</si>
  <si>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</si>
  <si>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</si>
  <si>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</si>
  <si>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</si>
  <si>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</si>
  <si>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</si>
  <si>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</si>
  <si>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本事業は、平成25年度に事業を開始し令和3年度から共用を開始している。
　現段階で管渠更新の必要性が低く、更新等は行っていないため、③管渠改善率は0.00となっている。</t>
    <phoneticPr fontId="4"/>
  </si>
  <si>
    <t>本事業は供用開始から間もなく、整備中の区域もあることから接続数が少なく、経営の健全性・効率性が低い状況にある。
　今後は経営戦略の計画に沿った事業運営に努め、一般会計繰入金に依存した経営を改善する必要がある。</t>
    <phoneticPr fontId="4"/>
  </si>
  <si>
    <t>　本事業は令和3年度に供用を開始し、令和5年度から法適用となった事業であるが、現在も管路の整備中であり、整備の終了した区間から随時共用開始を行っている。そのため使用料や年間有収水量、一日平均処理水量など、接続数に依存する数値から算出される左記④～⑧の指標が、全国並びに類似団体平均値から離れており、いずれも健全性・効率性は低い。しかし接続数の増加に伴い数値は改善の傾向にある。
　①の経常収支比率については、100％を超え黒字となっているが、使用料収入で賄うべき経費の大部分を一般会計繰入金で補填している状況である。③の流動比率については、減少しているが類似団体等と比べ高い数値となっている。</t>
    <rPh sb="167" eb="169">
      <t>セツゾク</t>
    </rPh>
    <rPh sb="169" eb="170">
      <t>スウ</t>
    </rPh>
    <rPh sb="171" eb="173">
      <t>ゾウカ</t>
    </rPh>
    <rPh sb="174" eb="175">
      <t>トモナ</t>
    </rPh>
    <rPh sb="176" eb="178">
      <t>スウチ</t>
    </rPh>
    <rPh sb="179" eb="181">
      <t>カイゼン</t>
    </rPh>
    <rPh sb="182" eb="184">
      <t>ケイコウ</t>
    </rPh>
    <rPh sb="270" eb="272">
      <t>ゲンショウ</t>
    </rPh>
    <rPh sb="277" eb="279">
      <t>ルイジ</t>
    </rPh>
    <rPh sb="279" eb="281">
      <t>ダンタイ</t>
    </rPh>
    <rPh sb="281" eb="282">
      <t>トウ</t>
    </rPh>
    <rPh sb="283" eb="284">
      <t>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</si>
</sst>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7B5-4C39-B59C-CB76E54655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7B5-4C39-B59C-CB76E54655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7.96</c:v>
                </c:pt>
                <c:pt idx="4">
                  <c:v>10.56</c:v>
                </c:pt>
              </c:numCache>
            </c:numRef>
          </c:val>
          <c:extLst>
            <c:ext xmlns:c16="http://schemas.microsoft.com/office/drawing/2014/chart" uri="{C3380CC4-5D6E-409C-BE32-E72D297353CC}">
              <c16:uniqueId val="{00000000-F45C-4A85-AA20-B5C1B29D1E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33.67</c:v>
                </c:pt>
                <c:pt idx="4">
                  <c:v>35.119999999999997</c:v>
                </c:pt>
              </c:numCache>
            </c:numRef>
          </c:val>
          <c:smooth val="0"/>
          <c:extLst>
            <c:ext xmlns:c16="http://schemas.microsoft.com/office/drawing/2014/chart" uri="{C3380CC4-5D6E-409C-BE32-E72D297353CC}">
              <c16:uniqueId val="{00000001-F45C-4A85-AA20-B5C1B29D1E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22.41</c:v>
                </c:pt>
                <c:pt idx="4">
                  <c:v>27.22</c:v>
                </c:pt>
              </c:numCache>
            </c:numRef>
          </c:val>
          <c:extLst>
            <c:ext xmlns:c16="http://schemas.microsoft.com/office/drawing/2014/chart" uri="{C3380CC4-5D6E-409C-BE32-E72D297353CC}">
              <c16:uniqueId val="{00000000-41E0-48B7-A75B-6CE04F348E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71.760000000000005</c:v>
                </c:pt>
                <c:pt idx="4">
                  <c:v>67.94</c:v>
                </c:pt>
              </c:numCache>
            </c:numRef>
          </c:val>
          <c:smooth val="0"/>
          <c:extLst>
            <c:ext xmlns:c16="http://schemas.microsoft.com/office/drawing/2014/chart" uri="{C3380CC4-5D6E-409C-BE32-E72D297353CC}">
              <c16:uniqueId val="{00000001-41E0-48B7-A75B-6CE04F348E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118.61</c:v>
                </c:pt>
                <c:pt idx="4">
                  <c:v>112.92</c:v>
                </c:pt>
              </c:numCache>
            </c:numRef>
          </c:val>
          <c:extLst>
            <c:ext xmlns:c16="http://schemas.microsoft.com/office/drawing/2014/chart" uri="{C3380CC4-5D6E-409C-BE32-E72D297353CC}">
              <c16:uniqueId val="{00000000-AD55-49E1-9BDE-99A0D3367B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110.01</c:v>
                </c:pt>
                <c:pt idx="4">
                  <c:v>104.17</c:v>
                </c:pt>
              </c:numCache>
            </c:numRef>
          </c:val>
          <c:smooth val="0"/>
          <c:extLst>
            <c:ext xmlns:c16="http://schemas.microsoft.com/office/drawing/2014/chart" uri="{C3380CC4-5D6E-409C-BE32-E72D297353CC}">
              <c16:uniqueId val="{00000001-AD55-49E1-9BDE-99A0D3367B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2.25</c:v>
                </c:pt>
                <c:pt idx="4">
                  <c:v>4.16</c:v>
                </c:pt>
              </c:numCache>
            </c:numRef>
          </c:val>
          <c:extLst>
            <c:ext xmlns:c16="http://schemas.microsoft.com/office/drawing/2014/chart" uri="{C3380CC4-5D6E-409C-BE32-E72D297353CC}">
              <c16:uniqueId val="{00000000-2DBE-4E37-AD2E-280A528EB6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13.6</c:v>
                </c:pt>
                <c:pt idx="4">
                  <c:v>12.34</c:v>
                </c:pt>
              </c:numCache>
            </c:numRef>
          </c:val>
          <c:smooth val="0"/>
          <c:extLst>
            <c:ext xmlns:c16="http://schemas.microsoft.com/office/drawing/2014/chart" uri="{C3380CC4-5D6E-409C-BE32-E72D297353CC}">
              <c16:uniqueId val="{00000001-2DBE-4E37-AD2E-280A528EB6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EB6-4C2E-92FE-2061328BAF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EB6-4C2E-92FE-2061328BAF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AAC-4A34-8DA6-FED123EE04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c:v>112.69</c:v>
                </c:pt>
              </c:numCache>
            </c:numRef>
          </c:val>
          <c:smooth val="0"/>
          <c:extLst>
            <c:ext xmlns:c16="http://schemas.microsoft.com/office/drawing/2014/chart" uri="{C3380CC4-5D6E-409C-BE32-E72D297353CC}">
              <c16:uniqueId val="{00000001-2AAC-4A34-8DA6-FED123EE04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438.46</c:v>
                </c:pt>
                <c:pt idx="4">
                  <c:v>373.36</c:v>
                </c:pt>
              </c:numCache>
            </c:numRef>
          </c:val>
          <c:extLst>
            <c:ext xmlns:c16="http://schemas.microsoft.com/office/drawing/2014/chart" uri="{C3380CC4-5D6E-409C-BE32-E72D297353CC}">
              <c16:uniqueId val="{00000000-D679-40DE-BCBA-675C475EE5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230.11</c:v>
                </c:pt>
                <c:pt idx="4">
                  <c:v>194.31</c:v>
                </c:pt>
              </c:numCache>
            </c:numRef>
          </c:val>
          <c:smooth val="0"/>
          <c:extLst>
            <c:ext xmlns:c16="http://schemas.microsoft.com/office/drawing/2014/chart" uri="{C3380CC4-5D6E-409C-BE32-E72D297353CC}">
              <c16:uniqueId val="{00000001-D679-40DE-BCBA-675C475EE5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13729.16</c:v>
                </c:pt>
                <c:pt idx="4">
                  <c:v>10402.200000000001</c:v>
                </c:pt>
              </c:numCache>
            </c:numRef>
          </c:val>
          <c:extLst>
            <c:ext xmlns:c16="http://schemas.microsoft.com/office/drawing/2014/chart" uri="{C3380CC4-5D6E-409C-BE32-E72D297353CC}">
              <c16:uniqueId val="{00000000-51BF-4EBF-A930-FCABACA444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1916.63</c:v>
                </c:pt>
                <c:pt idx="4">
                  <c:v>2821.97</c:v>
                </c:pt>
              </c:numCache>
            </c:numRef>
          </c:val>
          <c:smooth val="0"/>
          <c:extLst>
            <c:ext xmlns:c16="http://schemas.microsoft.com/office/drawing/2014/chart" uri="{C3380CC4-5D6E-409C-BE32-E72D297353CC}">
              <c16:uniqueId val="{00000001-51BF-4EBF-A930-FCABACA444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6.54</c:v>
                </c:pt>
                <c:pt idx="4">
                  <c:v>6.79</c:v>
                </c:pt>
              </c:numCache>
            </c:numRef>
          </c:val>
          <c:extLst>
            <c:ext xmlns:c16="http://schemas.microsoft.com/office/drawing/2014/chart" uri="{C3380CC4-5D6E-409C-BE32-E72D297353CC}">
              <c16:uniqueId val="{00000000-B3DF-411A-B215-438981F7A7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24.92</c:v>
                </c:pt>
                <c:pt idx="4">
                  <c:v>19.260000000000002</c:v>
                </c:pt>
              </c:numCache>
            </c:numRef>
          </c:val>
          <c:smooth val="0"/>
          <c:extLst>
            <c:ext xmlns:c16="http://schemas.microsoft.com/office/drawing/2014/chart" uri="{C3380CC4-5D6E-409C-BE32-E72D297353CC}">
              <c16:uniqueId val="{00000001-B3DF-411A-B215-438981F7A7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1092.53</c:v>
                </c:pt>
                <c:pt idx="4">
                  <c:v>1058.3</c:v>
                </c:pt>
              </c:numCache>
            </c:numRef>
          </c:val>
          <c:extLst>
            <c:ext xmlns:c16="http://schemas.microsoft.com/office/drawing/2014/chart" uri="{C3380CC4-5D6E-409C-BE32-E72D297353CC}">
              <c16:uniqueId val="{00000000-2221-4644-BF1B-0C1D6752D5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292.54000000000002</c:v>
                </c:pt>
                <c:pt idx="4">
                  <c:v>516.52</c:v>
                </c:pt>
              </c:numCache>
            </c:numRef>
          </c:val>
          <c:smooth val="0"/>
          <c:extLst>
            <c:ext xmlns:c16="http://schemas.microsoft.com/office/drawing/2014/chart" uri="{C3380CC4-5D6E-409C-BE32-E72D297353CC}">
              <c16:uniqueId val="{00000001-2221-4644-BF1B-0C1D6752D5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19" zoomScaleNormal="100" workbookViewId="0">
      <selection activeCell="CE48" sqref="CE4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　糸満市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F3</v>
      </c>
      <c r="X8" s="64"/>
      <c r="Y8" s="64"/>
      <c r="Z8" s="64"/>
      <c r="AA8" s="64"/>
      <c r="AB8" s="64"/>
      <c r="AC8" s="64"/>
      <c r="AD8" s="65" t="str">
        <f>データ!$M$6</f>
        <v>非設置</v>
      </c>
      <c r="AE8" s="65"/>
      <c r="AF8" s="65"/>
      <c r="AG8" s="65"/>
      <c r="AH8" s="65"/>
      <c r="AI8" s="65"/>
      <c r="AJ8" s="65"/>
      <c r="AK8" s="3"/>
      <c r="AL8" s="45">
        <f>データ!S6</f>
        <v>62250</v>
      </c>
      <c r="AM8" s="45"/>
      <c r="AN8" s="45"/>
      <c r="AO8" s="45"/>
      <c r="AP8" s="45"/>
      <c r="AQ8" s="45"/>
      <c r="AR8" s="45"/>
      <c r="AS8" s="45"/>
      <c r="AT8" s="44">
        <f>データ!T6</f>
        <v>46.6</v>
      </c>
      <c r="AU8" s="44"/>
      <c r="AV8" s="44"/>
      <c r="AW8" s="44"/>
      <c r="AX8" s="44"/>
      <c r="AY8" s="44"/>
      <c r="AZ8" s="44"/>
      <c r="BA8" s="44"/>
      <c r="BB8" s="44">
        <f>データ!U6</f>
        <v>1335.84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83.76</v>
      </c>
      <c r="J10" s="44"/>
      <c r="K10" s="44"/>
      <c r="L10" s="44"/>
      <c r="M10" s="44"/>
      <c r="N10" s="44"/>
      <c r="O10" s="44"/>
      <c r="P10" s="44">
        <f>データ!P6</f>
        <v>3.63</v>
      </c>
      <c r="Q10" s="44"/>
      <c r="R10" s="44"/>
      <c r="S10" s="44"/>
      <c r="T10" s="44"/>
      <c r="U10" s="44"/>
      <c r="V10" s="44"/>
      <c r="W10" s="44">
        <f>データ!Q6</f>
        <v>100.02</v>
      </c>
      <c r="X10" s="44"/>
      <c r="Y10" s="44"/>
      <c r="Z10" s="44"/>
      <c r="AA10" s="44"/>
      <c r="AB10" s="44"/>
      <c r="AC10" s="44"/>
      <c r="AD10" s="45">
        <f>データ!R6</f>
        <v>1446</v>
      </c>
      <c r="AE10" s="45"/>
      <c r="AF10" s="45"/>
      <c r="AG10" s="45"/>
      <c r="AH10" s="45"/>
      <c r="AI10" s="45"/>
      <c r="AJ10" s="45"/>
      <c r="AK10" s="2"/>
      <c r="AL10" s="45">
        <f>データ!V6</f>
        <v>2248</v>
      </c>
      <c r="AM10" s="45"/>
      <c r="AN10" s="45"/>
      <c r="AO10" s="45"/>
      <c r="AP10" s="45"/>
      <c r="AQ10" s="45"/>
      <c r="AR10" s="45"/>
      <c r="AS10" s="45"/>
      <c r="AT10" s="44">
        <f>データ!W6</f>
        <v>0.99</v>
      </c>
      <c r="AU10" s="44"/>
      <c r="AV10" s="44"/>
      <c r="AW10" s="44"/>
      <c r="AX10" s="44"/>
      <c r="AY10" s="44"/>
      <c r="AZ10" s="44"/>
      <c r="BA10" s="44"/>
      <c r="BB10" s="44">
        <f>データ!X6</f>
        <v>2270.71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nphLnpAb17S9nW1e7GAYv3DwkMQhxrZJmIN5VqyWmpJRhvAF1afEx1IJwBOowuiumAx6SCJXuHC6TX246lNCA==" saltValue="QiMtpzhnLDDyPf5OOkR6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472107</v>
      </c>
      <c r="D6" s="19">
        <f t="shared" si="3"/>
        <v>46</v>
      </c>
      <c r="E6" s="19">
        <f t="shared" si="3"/>
        <v>17</v>
      </c>
      <c r="F6" s="19">
        <f t="shared" si="3"/>
        <v>5</v>
      </c>
      <c r="G6" s="19">
        <f t="shared" si="3"/>
        <v>0</v>
      </c>
      <c r="H6" s="19" t="str">
        <f t="shared" si="3"/>
        <v>沖縄県　糸満市</v>
      </c>
      <c r="I6" s="19" t="str">
        <f t="shared" si="3"/>
        <v>法適用</v>
      </c>
      <c r="J6" s="19" t="str">
        <f t="shared" si="3"/>
        <v>下水道事業</v>
      </c>
      <c r="K6" s="19" t="str">
        <f t="shared" si="3"/>
        <v>農業集落排水</v>
      </c>
      <c r="L6" s="19" t="str">
        <f t="shared" si="3"/>
        <v>F3</v>
      </c>
      <c r="M6" s="19" t="str">
        <f t="shared" si="3"/>
        <v>非設置</v>
      </c>
      <c r="N6" s="20" t="str">
        <f t="shared" si="3"/>
        <v>-</v>
      </c>
      <c r="O6" s="20">
        <f t="shared" si="3"/>
        <v>83.76</v>
      </c>
      <c r="P6" s="20">
        <f t="shared" si="3"/>
        <v>3.63</v>
      </c>
      <c r="Q6" s="20">
        <f t="shared" si="3"/>
        <v>100.02</v>
      </c>
      <c r="R6" s="20">
        <f t="shared" si="3"/>
        <v>1446</v>
      </c>
      <c r="S6" s="20">
        <f t="shared" si="3"/>
        <v>62250</v>
      </c>
      <c r="T6" s="20">
        <f t="shared" si="3"/>
        <v>46.6</v>
      </c>
      <c r="U6" s="20">
        <f t="shared" si="3"/>
        <v>1335.84</v>
      </c>
      <c r="V6" s="20">
        <f t="shared" si="3"/>
        <v>2248</v>
      </c>
      <c r="W6" s="20">
        <f t="shared" si="3"/>
        <v>0.99</v>
      </c>
      <c r="X6" s="20">
        <f t="shared" si="3"/>
        <v>2270.71</v>
      </c>
      <c r="Y6" s="21" t="str">
        <f>IF(Y7="",NA(),Y7)</f>
        <v>-</v>
      </c>
      <c r="Z6" s="21" t="str">
        <f t="shared" ref="Z6:AH6" si="4">IF(Z7="",NA(),Z7)</f>
        <v>-</v>
      </c>
      <c r="AA6" s="21" t="str">
        <f t="shared" si="4"/>
        <v>-</v>
      </c>
      <c r="AB6" s="21">
        <f t="shared" si="4"/>
        <v>118.61</v>
      </c>
      <c r="AC6" s="21">
        <f t="shared" si="4"/>
        <v>112.92</v>
      </c>
      <c r="AD6" s="21" t="str">
        <f t="shared" si="4"/>
        <v>-</v>
      </c>
      <c r="AE6" s="21" t="str">
        <f t="shared" si="4"/>
        <v>-</v>
      </c>
      <c r="AF6" s="21" t="str">
        <f t="shared" si="4"/>
        <v>-</v>
      </c>
      <c r="AG6" s="21">
        <f t="shared" si="4"/>
        <v>110.01</v>
      </c>
      <c r="AH6" s="21">
        <f t="shared" si="4"/>
        <v>104.17</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0">
        <f t="shared" si="5"/>
        <v>0</v>
      </c>
      <c r="AS6" s="21">
        <f t="shared" si="5"/>
        <v>112.69</v>
      </c>
      <c r="AT6" s="20" t="str">
        <f>IF(AT7="","",IF(AT7="-","【-】","【"&amp;SUBSTITUTE(TEXT(AT7,"#,##0.00"),"-","△")&amp;"】"))</f>
        <v>【102.74】</v>
      </c>
      <c r="AU6" s="21" t="str">
        <f>IF(AU7="",NA(),AU7)</f>
        <v>-</v>
      </c>
      <c r="AV6" s="21" t="str">
        <f t="shared" ref="AV6:BD6" si="6">IF(AV7="",NA(),AV7)</f>
        <v>-</v>
      </c>
      <c r="AW6" s="21" t="str">
        <f t="shared" si="6"/>
        <v>-</v>
      </c>
      <c r="AX6" s="21">
        <f t="shared" si="6"/>
        <v>438.46</v>
      </c>
      <c r="AY6" s="21">
        <f t="shared" si="6"/>
        <v>373.36</v>
      </c>
      <c r="AZ6" s="21" t="str">
        <f t="shared" si="6"/>
        <v>-</v>
      </c>
      <c r="BA6" s="21" t="str">
        <f t="shared" si="6"/>
        <v>-</v>
      </c>
      <c r="BB6" s="21" t="str">
        <f t="shared" si="6"/>
        <v>-</v>
      </c>
      <c r="BC6" s="21">
        <f t="shared" si="6"/>
        <v>230.11</v>
      </c>
      <c r="BD6" s="21">
        <f t="shared" si="6"/>
        <v>194.31</v>
      </c>
      <c r="BE6" s="20" t="str">
        <f>IF(BE7="","",IF(BE7="-","【-】","【"&amp;SUBSTITUTE(TEXT(BE7,"#,##0.00"),"-","△")&amp;"】"))</f>
        <v>【47.19】</v>
      </c>
      <c r="BF6" s="21" t="str">
        <f>IF(BF7="",NA(),BF7)</f>
        <v>-</v>
      </c>
      <c r="BG6" s="21" t="str">
        <f t="shared" ref="BG6:BO6" si="7">IF(BG7="",NA(),BG7)</f>
        <v>-</v>
      </c>
      <c r="BH6" s="21" t="str">
        <f t="shared" si="7"/>
        <v>-</v>
      </c>
      <c r="BI6" s="21">
        <f t="shared" si="7"/>
        <v>13729.16</v>
      </c>
      <c r="BJ6" s="21">
        <f t="shared" si="7"/>
        <v>10402.200000000001</v>
      </c>
      <c r="BK6" s="21" t="str">
        <f t="shared" si="7"/>
        <v>-</v>
      </c>
      <c r="BL6" s="21" t="str">
        <f t="shared" si="7"/>
        <v>-</v>
      </c>
      <c r="BM6" s="21" t="str">
        <f t="shared" si="7"/>
        <v>-</v>
      </c>
      <c r="BN6" s="21">
        <f t="shared" si="7"/>
        <v>1916.63</v>
      </c>
      <c r="BO6" s="21">
        <f t="shared" si="7"/>
        <v>2821.97</v>
      </c>
      <c r="BP6" s="20" t="str">
        <f>IF(BP7="","",IF(BP7="-","【-】","【"&amp;SUBSTITUTE(TEXT(BP7,"#,##0.00"),"-","△")&amp;"】"))</f>
        <v>【798.10】</v>
      </c>
      <c r="BQ6" s="21" t="str">
        <f>IF(BQ7="",NA(),BQ7)</f>
        <v>-</v>
      </c>
      <c r="BR6" s="21" t="str">
        <f t="shared" ref="BR6:BZ6" si="8">IF(BR7="",NA(),BR7)</f>
        <v>-</v>
      </c>
      <c r="BS6" s="21" t="str">
        <f t="shared" si="8"/>
        <v>-</v>
      </c>
      <c r="BT6" s="21">
        <f t="shared" si="8"/>
        <v>6.54</v>
      </c>
      <c r="BU6" s="21">
        <f t="shared" si="8"/>
        <v>6.79</v>
      </c>
      <c r="BV6" s="21" t="str">
        <f t="shared" si="8"/>
        <v>-</v>
      </c>
      <c r="BW6" s="21" t="str">
        <f t="shared" si="8"/>
        <v>-</v>
      </c>
      <c r="BX6" s="21" t="str">
        <f t="shared" si="8"/>
        <v>-</v>
      </c>
      <c r="BY6" s="21">
        <f t="shared" si="8"/>
        <v>24.92</v>
      </c>
      <c r="BZ6" s="21">
        <f t="shared" si="8"/>
        <v>19.260000000000002</v>
      </c>
      <c r="CA6" s="20" t="str">
        <f>IF(CA7="","",IF(CA7="-","【-】","【"&amp;SUBSTITUTE(TEXT(CA7,"#,##0.00"),"-","△")&amp;"】"))</f>
        <v>【54.51】</v>
      </c>
      <c r="CB6" s="21" t="str">
        <f>IF(CB7="",NA(),CB7)</f>
        <v>-</v>
      </c>
      <c r="CC6" s="21" t="str">
        <f t="shared" ref="CC6:CK6" si="9">IF(CC7="",NA(),CC7)</f>
        <v>-</v>
      </c>
      <c r="CD6" s="21" t="str">
        <f t="shared" si="9"/>
        <v>-</v>
      </c>
      <c r="CE6" s="21">
        <f t="shared" si="9"/>
        <v>1092.53</v>
      </c>
      <c r="CF6" s="21">
        <f t="shared" si="9"/>
        <v>1058.3</v>
      </c>
      <c r="CG6" s="21" t="str">
        <f t="shared" si="9"/>
        <v>-</v>
      </c>
      <c r="CH6" s="21" t="str">
        <f t="shared" si="9"/>
        <v>-</v>
      </c>
      <c r="CI6" s="21" t="str">
        <f t="shared" si="9"/>
        <v>-</v>
      </c>
      <c r="CJ6" s="21">
        <f t="shared" si="9"/>
        <v>292.54000000000002</v>
      </c>
      <c r="CK6" s="21">
        <f t="shared" si="9"/>
        <v>516.52</v>
      </c>
      <c r="CL6" s="20" t="str">
        <f>IF(CL7="","",IF(CL7="-","【-】","【"&amp;SUBSTITUTE(TEXT(CL7,"#,##0.00"),"-","△")&amp;"】"))</f>
        <v>【286.33】</v>
      </c>
      <c r="CM6" s="21" t="str">
        <f>IF(CM7="",NA(),CM7)</f>
        <v>-</v>
      </c>
      <c r="CN6" s="21" t="str">
        <f t="shared" ref="CN6:CV6" si="10">IF(CN7="",NA(),CN7)</f>
        <v>-</v>
      </c>
      <c r="CO6" s="21" t="str">
        <f t="shared" si="10"/>
        <v>-</v>
      </c>
      <c r="CP6" s="21">
        <f t="shared" si="10"/>
        <v>7.96</v>
      </c>
      <c r="CQ6" s="21">
        <f t="shared" si="10"/>
        <v>10.56</v>
      </c>
      <c r="CR6" s="21" t="str">
        <f t="shared" si="10"/>
        <v>-</v>
      </c>
      <c r="CS6" s="21" t="str">
        <f t="shared" si="10"/>
        <v>-</v>
      </c>
      <c r="CT6" s="21" t="str">
        <f t="shared" si="10"/>
        <v>-</v>
      </c>
      <c r="CU6" s="21">
        <f t="shared" si="10"/>
        <v>33.67</v>
      </c>
      <c r="CV6" s="21">
        <f t="shared" si="10"/>
        <v>35.119999999999997</v>
      </c>
      <c r="CW6" s="20" t="str">
        <f>IF(CW7="","",IF(CW7="-","【-】","【"&amp;SUBSTITUTE(TEXT(CW7,"#,##0.00"),"-","△")&amp;"】"))</f>
        <v>【49.92】</v>
      </c>
      <c r="CX6" s="21" t="str">
        <f>IF(CX7="",NA(),CX7)</f>
        <v>-</v>
      </c>
      <c r="CY6" s="21" t="str">
        <f t="shared" ref="CY6:DG6" si="11">IF(CY7="",NA(),CY7)</f>
        <v>-</v>
      </c>
      <c r="CZ6" s="21" t="str">
        <f t="shared" si="11"/>
        <v>-</v>
      </c>
      <c r="DA6" s="21">
        <f t="shared" si="11"/>
        <v>22.41</v>
      </c>
      <c r="DB6" s="21">
        <f t="shared" si="11"/>
        <v>27.22</v>
      </c>
      <c r="DC6" s="21" t="str">
        <f t="shared" si="11"/>
        <v>-</v>
      </c>
      <c r="DD6" s="21" t="str">
        <f t="shared" si="11"/>
        <v>-</v>
      </c>
      <c r="DE6" s="21" t="str">
        <f t="shared" si="11"/>
        <v>-</v>
      </c>
      <c r="DF6" s="21">
        <f t="shared" si="11"/>
        <v>71.760000000000005</v>
      </c>
      <c r="DG6" s="21">
        <f t="shared" si="11"/>
        <v>67.94</v>
      </c>
      <c r="DH6" s="20" t="str">
        <f>IF(DH7="","",IF(DH7="-","【-】","【"&amp;SUBSTITUTE(TEXT(DH7,"#,##0.00"),"-","△")&amp;"】"))</f>
        <v>【87.80】</v>
      </c>
      <c r="DI6" s="21" t="str">
        <f>IF(DI7="",NA(),DI7)</f>
        <v>-</v>
      </c>
      <c r="DJ6" s="21" t="str">
        <f t="shared" ref="DJ6:DR6" si="12">IF(DJ7="",NA(),DJ7)</f>
        <v>-</v>
      </c>
      <c r="DK6" s="21" t="str">
        <f t="shared" si="12"/>
        <v>-</v>
      </c>
      <c r="DL6" s="21">
        <f t="shared" si="12"/>
        <v>2.25</v>
      </c>
      <c r="DM6" s="21">
        <f t="shared" si="12"/>
        <v>4.16</v>
      </c>
      <c r="DN6" s="21" t="str">
        <f t="shared" si="12"/>
        <v>-</v>
      </c>
      <c r="DO6" s="21" t="str">
        <f t="shared" si="12"/>
        <v>-</v>
      </c>
      <c r="DP6" s="21" t="str">
        <f t="shared" si="12"/>
        <v>-</v>
      </c>
      <c r="DQ6" s="21">
        <f t="shared" si="12"/>
        <v>13.6</v>
      </c>
      <c r="DR6" s="21">
        <f t="shared" si="12"/>
        <v>12.34</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【0.02】</v>
      </c>
    </row>
    <row r="7" spans="1:148" s="22" customFormat="1" x14ac:dyDescent="0.15">
      <c r="A7" s="14"/>
      <c r="B7" s="23">
        <v>2024</v>
      </c>
      <c r="C7" s="23">
        <v>472107</v>
      </c>
      <c r="D7" s="23">
        <v>46</v>
      </c>
      <c r="E7" s="23">
        <v>17</v>
      </c>
      <c r="F7" s="23">
        <v>5</v>
      </c>
      <c r="G7" s="23">
        <v>0</v>
      </c>
      <c r="H7" s="23" t="s">
        <v>96</v>
      </c>
      <c r="I7" s="23" t="s">
        <v>97</v>
      </c>
      <c r="J7" s="23" t="s">
        <v>98</v>
      </c>
      <c r="K7" s="23" t="s">
        <v>99</v>
      </c>
      <c r="L7" s="23" t="s">
        <v>100</v>
      </c>
      <c r="M7" s="23" t="s">
        <v>101</v>
      </c>
      <c r="N7" s="24" t="s">
        <v>102</v>
      </c>
      <c r="O7" s="24">
        <v>83.76</v>
      </c>
      <c r="P7" s="24">
        <v>3.63</v>
      </c>
      <c r="Q7" s="24">
        <v>100.02</v>
      </c>
      <c r="R7" s="24">
        <v>1446</v>
      </c>
      <c r="S7" s="24">
        <v>62250</v>
      </c>
      <c r="T7" s="24">
        <v>46.6</v>
      </c>
      <c r="U7" s="24">
        <v>1335.84</v>
      </c>
      <c r="V7" s="24">
        <v>2248</v>
      </c>
      <c r="W7" s="24">
        <v>0.99</v>
      </c>
      <c r="X7" s="24">
        <v>2270.71</v>
      </c>
      <c r="Y7" s="24" t="s">
        <v>102</v>
      </c>
      <c r="Z7" s="24" t="s">
        <v>102</v>
      </c>
      <c r="AA7" s="24" t="s">
        <v>102</v>
      </c>
      <c r="AB7" s="24">
        <v>118.61</v>
      </c>
      <c r="AC7" s="24">
        <v>112.92</v>
      </c>
      <c r="AD7" s="24" t="s">
        <v>102</v>
      </c>
      <c r="AE7" s="24" t="s">
        <v>102</v>
      </c>
      <c r="AF7" s="24" t="s">
        <v>102</v>
      </c>
      <c r="AG7" s="24">
        <v>110.01</v>
      </c>
      <c r="AH7" s="24">
        <v>104.17</v>
      </c>
      <c r="AI7" s="24">
        <v>104.3</v>
      </c>
      <c r="AJ7" s="24" t="s">
        <v>102</v>
      </c>
      <c r="AK7" s="24" t="s">
        <v>102</v>
      </c>
      <c r="AL7" s="24" t="s">
        <v>102</v>
      </c>
      <c r="AM7" s="24">
        <v>0</v>
      </c>
      <c r="AN7" s="24">
        <v>0</v>
      </c>
      <c r="AO7" s="24" t="s">
        <v>102</v>
      </c>
      <c r="AP7" s="24" t="s">
        <v>102</v>
      </c>
      <c r="AQ7" s="24" t="s">
        <v>102</v>
      </c>
      <c r="AR7" s="24">
        <v>0</v>
      </c>
      <c r="AS7" s="24">
        <v>112.69</v>
      </c>
      <c r="AT7" s="24">
        <v>102.74</v>
      </c>
      <c r="AU7" s="24" t="s">
        <v>102</v>
      </c>
      <c r="AV7" s="24" t="s">
        <v>102</v>
      </c>
      <c r="AW7" s="24" t="s">
        <v>102</v>
      </c>
      <c r="AX7" s="24">
        <v>438.46</v>
      </c>
      <c r="AY7" s="24">
        <v>373.36</v>
      </c>
      <c r="AZ7" s="24" t="s">
        <v>102</v>
      </c>
      <c r="BA7" s="24" t="s">
        <v>102</v>
      </c>
      <c r="BB7" s="24" t="s">
        <v>102</v>
      </c>
      <c r="BC7" s="24">
        <v>230.11</v>
      </c>
      <c r="BD7" s="24">
        <v>194.31</v>
      </c>
      <c r="BE7" s="24">
        <v>47.19</v>
      </c>
      <c r="BF7" s="24" t="s">
        <v>102</v>
      </c>
      <c r="BG7" s="24" t="s">
        <v>102</v>
      </c>
      <c r="BH7" s="24" t="s">
        <v>102</v>
      </c>
      <c r="BI7" s="24">
        <v>13729.16</v>
      </c>
      <c r="BJ7" s="24">
        <v>10402.200000000001</v>
      </c>
      <c r="BK7" s="24" t="s">
        <v>102</v>
      </c>
      <c r="BL7" s="24" t="s">
        <v>102</v>
      </c>
      <c r="BM7" s="24" t="s">
        <v>102</v>
      </c>
      <c r="BN7" s="24">
        <v>1916.63</v>
      </c>
      <c r="BO7" s="24">
        <v>2821.97</v>
      </c>
      <c r="BP7" s="24">
        <v>798.1</v>
      </c>
      <c r="BQ7" s="24" t="s">
        <v>102</v>
      </c>
      <c r="BR7" s="24" t="s">
        <v>102</v>
      </c>
      <c r="BS7" s="24" t="s">
        <v>102</v>
      </c>
      <c r="BT7" s="24">
        <v>6.54</v>
      </c>
      <c r="BU7" s="24">
        <v>6.79</v>
      </c>
      <c r="BV7" s="24" t="s">
        <v>102</v>
      </c>
      <c r="BW7" s="24" t="s">
        <v>102</v>
      </c>
      <c r="BX7" s="24" t="s">
        <v>102</v>
      </c>
      <c r="BY7" s="24">
        <v>24.92</v>
      </c>
      <c r="BZ7" s="24">
        <v>19.260000000000002</v>
      </c>
      <c r="CA7" s="24">
        <v>54.51</v>
      </c>
      <c r="CB7" s="24" t="s">
        <v>102</v>
      </c>
      <c r="CC7" s="24" t="s">
        <v>102</v>
      </c>
      <c r="CD7" s="24" t="s">
        <v>102</v>
      </c>
      <c r="CE7" s="24">
        <v>1092.53</v>
      </c>
      <c r="CF7" s="24">
        <v>1058.3</v>
      </c>
      <c r="CG7" s="24" t="s">
        <v>102</v>
      </c>
      <c r="CH7" s="24" t="s">
        <v>102</v>
      </c>
      <c r="CI7" s="24" t="s">
        <v>102</v>
      </c>
      <c r="CJ7" s="24">
        <v>292.54000000000002</v>
      </c>
      <c r="CK7" s="24">
        <v>516.52</v>
      </c>
      <c r="CL7" s="24">
        <v>286.33</v>
      </c>
      <c r="CM7" s="24" t="s">
        <v>102</v>
      </c>
      <c r="CN7" s="24" t="s">
        <v>102</v>
      </c>
      <c r="CO7" s="24" t="s">
        <v>102</v>
      </c>
      <c r="CP7" s="24">
        <v>7.96</v>
      </c>
      <c r="CQ7" s="24">
        <v>10.56</v>
      </c>
      <c r="CR7" s="24" t="s">
        <v>102</v>
      </c>
      <c r="CS7" s="24" t="s">
        <v>102</v>
      </c>
      <c r="CT7" s="24" t="s">
        <v>102</v>
      </c>
      <c r="CU7" s="24">
        <v>33.67</v>
      </c>
      <c r="CV7" s="24">
        <v>35.119999999999997</v>
      </c>
      <c r="CW7" s="24">
        <v>49.92</v>
      </c>
      <c r="CX7" s="24" t="s">
        <v>102</v>
      </c>
      <c r="CY7" s="24" t="s">
        <v>102</v>
      </c>
      <c r="CZ7" s="24" t="s">
        <v>102</v>
      </c>
      <c r="DA7" s="24">
        <v>22.41</v>
      </c>
      <c r="DB7" s="24">
        <v>27.22</v>
      </c>
      <c r="DC7" s="24" t="s">
        <v>102</v>
      </c>
      <c r="DD7" s="24" t="s">
        <v>102</v>
      </c>
      <c r="DE7" s="24" t="s">
        <v>102</v>
      </c>
      <c r="DF7" s="24">
        <v>71.760000000000005</v>
      </c>
      <c r="DG7" s="24">
        <v>67.94</v>
      </c>
      <c r="DH7" s="24">
        <v>87.8</v>
      </c>
      <c r="DI7" s="24" t="s">
        <v>102</v>
      </c>
      <c r="DJ7" s="24" t="s">
        <v>102</v>
      </c>
      <c r="DK7" s="24" t="s">
        <v>102</v>
      </c>
      <c r="DL7" s="24">
        <v>2.25</v>
      </c>
      <c r="DM7" s="24">
        <v>4.16</v>
      </c>
      <c r="DN7" s="24" t="s">
        <v>102</v>
      </c>
      <c r="DO7" s="24" t="s">
        <v>102</v>
      </c>
      <c r="DP7" s="24" t="s">
        <v>102</v>
      </c>
      <c r="DQ7" s="24">
        <v>13.6</v>
      </c>
      <c r="DR7" s="24">
        <v>12.34</v>
      </c>
      <c r="DS7" s="24">
        <v>28.46</v>
      </c>
      <c r="DT7" s="24" t="s">
        <v>102</v>
      </c>
      <c r="DU7" s="24" t="s">
        <v>102</v>
      </c>
      <c r="DV7" s="24" t="s">
        <v>102</v>
      </c>
      <c r="DW7" s="24">
        <v>0</v>
      </c>
      <c r="DX7" s="24">
        <v>0</v>
      </c>
      <c r="DY7" s="24" t="s">
        <v>102</v>
      </c>
      <c r="DZ7" s="24" t="s">
        <v>102</v>
      </c>
      <c r="EA7" s="24" t="s">
        <v>102</v>
      </c>
      <c r="EB7" s="24">
        <v>0</v>
      </c>
      <c r="EC7" s="24">
        <v>0</v>
      </c>
      <c r="ED7" s="24">
        <v>0.03</v>
      </c>
      <c r="EE7" s="24" t="s">
        <v>102</v>
      </c>
      <c r="EF7" s="24" t="s">
        <v>102</v>
      </c>
      <c r="EG7" s="24" t="s">
        <v>102</v>
      </c>
      <c r="EH7" s="24">
        <v>0</v>
      </c>
      <c r="EI7" s="24">
        <v>0</v>
      </c>
      <c r="EJ7" s="24" t="s">
        <v>102</v>
      </c>
      <c r="EK7" s="24" t="s">
        <v>102</v>
      </c>
      <c r="EL7" s="24" t="s">
        <v>102</v>
      </c>
      <c r="EM7" s="24">
        <v>0</v>
      </c>
      <c r="EN7" s="24">
        <v>0</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照屋 美矢子</cp:lastModifiedBy>
  <cp:lastPrinted>2026-01-21T02:19:03Z</cp:lastPrinted>
  <dcterms:created xsi:type="dcterms:W3CDTF">2025-12-23T06:24:55Z</dcterms:created>
  <dcterms:modified xsi:type="dcterms:W3CDTF">2026-01-21T02:19:03Z</dcterms:modified>
  <cp:category/>
</cp:coreProperties>
</file>