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PriItoman\水道部\002_04_総務課下水道総務係\02_係長担当事務\12_調査報告・通知（国・県等）\R7_調査報告・通知\調査\20260120_【127〆沖縄県市町村課】公営企業に係る経営比較分析表（令和６年度決算）の分析・公表について\"/>
    </mc:Choice>
  </mc:AlternateContent>
  <xr:revisionPtr revIDLastSave="0" documentId="13_ncr:1_{52DD0497-E8CE-4F75-9227-319FE6C6D25D}" xr6:coauthVersionLast="47" xr6:coauthVersionMax="47" xr10:uidLastSave="{00000000-0000-0000-0000-000000000000}"/>
  <workbookProtection workbookAlgorithmName="SHA-512" workbookHashValue="4McnLtiVC0XtXBUUGFKTRCO0Mwi9hm3Ysey2SFeKdwRGDrhNfsFMFJhk9DF11xeqO3RKc0pdwTSsrRmS17ui+A==" workbookSaltValue="q5fECZpEX5VoCuCHPCRT/A==" workbookSpinCount="100000" lockStructure="1"/>
  <bookViews>
    <workbookView xWindow="28680" yWindow="694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G85" i="4"/>
  <c r="E85"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<sst xmlns="http://schemas.openxmlformats.org/spreadsheetml/2006/main" count="231" uniqueCount="116">
  <si>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</si>
  <si>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</si>
  <si>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</si>
  <si>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</si>
  <si>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</si>
  <si>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</si>
  <si>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</si>
  <si>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</si>
  <si>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</si>
  <si>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</si>
  <si>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</si>
  <si>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</si>
  <si>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</si>
  <si>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</si>
  <si>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</si>
  <si>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</si>
  <si>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</si>
  <si>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</si>
  <si>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</si>
  <si>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</si>
  <si>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</si>
  <si>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</si>
  <si>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</si>
  <si>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</si>
  <si>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</si>
  <si>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</si>
  <si>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</si>
  <si>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</si>
  <si>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</si>
  <si>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</si>
  <si>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</si>
  <si>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</si>
  <si>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</si>
  <si>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</si>
  <si>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</si>
  <si>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</si>
  <si>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</si>
  <si>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</si>
  <si>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</si>
  <si>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</si>
  <si>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</si>
  <si>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</si>
  <si>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</si>
  <si>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</si>
  <si>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</si>
  <si>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</si>
  <si>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</si>
  <si>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</si>
  <si>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</si>
  <si>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</si>
  <si>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</si>
  <si>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</si>
  <si>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</si>
  <si>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</si>
  <si>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</si>
  <si>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</si>
  <si>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</si>
  <si>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</si>
  <si>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</si>
  <si>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</si>
  <si>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</si>
  <si>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</si>
  <si>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</si>
  <si>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</si>
  <si>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</si>
  <si>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</si>
  <si>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</si>
  <si>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</si>
  <si>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</si>
  <si>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</si>
  <si>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</si>
  <si>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</si>
  <si>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</si>
  <si>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</si>
  <si>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</si>
  <si>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</si>
  <si>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</si>
  <si>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</si>
  <si>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</si>
  <si>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</si>
  <si>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</si>
  <si>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</si>
  <si>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</si>
  <si>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</si>
  <si>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</si>
  <si>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</si>
  <si>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</si>
  <si>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</si>
  <si>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</si>
  <si>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</si>
  <si>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</si>
  <si>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</si>
  <si>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</si>
  <si>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</si>
  <si>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</si>
  <si>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</si>
  <si>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糸満市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</si>
  <si>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</si>
  <si>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</si>
  <si>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</si>
  <si>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</si>
  <si>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</si>
  <si>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</si>
  <si>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</si>
  <si>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</si>
  <si>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</si>
  <si>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</si>
  <si>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</si>
  <si>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</si>
  <si>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</si>
  <si>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</si>
  <si>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</si>
  <si>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</si>
  <si>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昭和55年事業開始、昭和58年共用開始から30年以上が経過している。
　有形固定資産減価償却率が年々増加している状況である。単独処理場施設の一部は更新実施を行っており、管渠とあわせて今後の老朽化更新、耐震化について整備していく必要がある。</t>
    <phoneticPr fontId="4"/>
  </si>
  <si>
    <t>平成31年4月法適用
①経常収支比率　単年度収支は100％を超え黒字で、類似団体平均値より若干高いが、数値が低くならないように、今後も水洗化率の向上や下水道使用料改定等の収入増及び維持管理費削減に取り組む必要がある。
②累積欠損金比率　0％で健全値である。
③流動比率　類似団体平均値に近い状況まで改善した前年度よりも数値が低い状況であるため、改善に取り組む必要がある。
④企業債残高対事業規模比率　類似団体平均値より高率であるが、徐々に率が低くなってきている。建設改良費は企業債に依存しており、適正事業規模運営を実施する必要がある。
⑤経費回収率　類似団体平均値より大分低率であったが、昨年度と同様に平均値に近い状況であるが、今後とも汚水処理費の削減と適正使用料の確保のため水洗化率向上及び使用料改定を検討する必要がある。
⑥汚水処理原価　前年度より低く、類似団体平均値よりも低い状況が続いているが、更に維持管理費の抑制や水洗化率向上による有収水量の増加に取組んでいく。
⑦施設利用率　類似団体平均値を上回っており、処理場施設の効率的利用となっている。
⑧水洗化率　類似団体平均値より大きく下回っており、接続補助金の活用等水洗化率向上の取り組みが必要である。</t>
    <rPh sb="45" eb="47">
      <t>ジャッカン</t>
    </rPh>
    <rPh sb="47" eb="48">
      <t>タカ</t>
    </rPh>
    <rPh sb="159" eb="161">
      <t>スウチ</t>
    </rPh>
    <rPh sb="162" eb="163">
      <t>ヒク</t>
    </rPh>
    <rPh sb="172" eb="174">
      <t>カイゼン</t>
    </rPh>
    <rPh sb="294" eb="297">
      <t>サクネンド</t>
    </rPh>
    <rPh sb="298" eb="300">
      <t>ドウヨウ</t>
    </rPh>
    <rPh sb="307" eb="309">
      <t>ジョウキョウ</t>
    </rPh>
    <rPh sb="394" eb="395">
      <t>ツヅ</t>
    </rPh>
    <phoneticPr fontId="4"/>
  </si>
  <si>
    <t>　汚水処理施設及び管渠の老朽化による更新、耐震化の整備等を踏まえ、普及率及び水洗化率の向上、使用料の改定等による増収、維持管理費の削減等を実施する必要がある。
　又、国・県補助金の最大活用や一般会計繰入金の確保、企業債の抑制等による経営健全化と安定に向け継続的に努力していく必要がある。
　平成31年度に地方公営企業会計法適用と経営戦略策定を実施し、令和6年度に経営戦略を改定しているが、今後も経営分析と計画的事業推進を図る必要がある。</t>
    <rPh sb="175" eb="177">
      <t>レイワ</t>
    </rPh>
    <rPh sb="178" eb="180">
      <t>ネンド</t>
    </rPh>
    <rPh sb="186" eb="188">
      <t>カイテイ</t>
    </rPh>
    <rPh sb="194" eb="19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</si>
</sst>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D6-4DEA-8A7A-007A23F420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70D6-4DEA-8A7A-007A23F420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74.16</c:v>
                </c:pt>
                <c:pt idx="1">
                  <c:v>72.92</c:v>
                </c:pt>
                <c:pt idx="2">
                  <c:v>76.06</c:v>
                </c:pt>
                <c:pt idx="3">
                  <c:v>73.5</c:v>
                </c:pt>
                <c:pt idx="4">
                  <c:v>76.55</c:v>
                </c:pt>
              </c:numCache>
            </c:numRef>
          </c:val>
          <c:extLst>
            <c:ext xmlns:c16="http://schemas.microsoft.com/office/drawing/2014/chart" uri="{C3380CC4-5D6E-409C-BE32-E72D297353CC}">
              <c16:uniqueId val="{00000000-428E-45D3-8E7F-57089CD1B2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428E-45D3-8E7F-57089CD1B2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c:v>
                </c:pt>
                <c:pt idx="1">
                  <c:v>85.14</c:v>
                </c:pt>
                <c:pt idx="2">
                  <c:v>85.39</c:v>
                </c:pt>
                <c:pt idx="3">
                  <c:v>85.87</c:v>
                </c:pt>
                <c:pt idx="4">
                  <c:v>86.46</c:v>
                </c:pt>
              </c:numCache>
            </c:numRef>
          </c:val>
          <c:extLst>
            <c:ext xmlns:c16="http://schemas.microsoft.com/office/drawing/2014/chart" uri="{C3380CC4-5D6E-409C-BE32-E72D297353CC}">
              <c16:uniqueId val="{00000000-8106-4FAD-8739-2F03F17CA2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8106-4FAD-8739-2F03F17CA2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103.48</c:v>
                </c:pt>
                <c:pt idx="1">
                  <c:v>106.02</c:v>
                </c:pt>
                <c:pt idx="2">
                  <c:v>107</c:v>
                </c:pt>
                <c:pt idx="3">
                  <c:v>106.17</c:v>
                </c:pt>
                <c:pt idx="4">
                  <c:v>107.22</c:v>
                </c:pt>
              </c:numCache>
            </c:numRef>
          </c:val>
          <c:extLst>
            <c:ext xmlns:c16="http://schemas.microsoft.com/office/drawing/2014/chart" uri="{C3380CC4-5D6E-409C-BE32-E72D297353CC}">
              <c16:uniqueId val="{00000000-DEC1-4C5F-80F0-358AC3CF67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DEC1-4C5F-80F0-358AC3CF67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8.7100000000000009</c:v>
                </c:pt>
                <c:pt idx="1">
                  <c:v>11.67</c:v>
                </c:pt>
                <c:pt idx="2">
                  <c:v>15.56</c:v>
                </c:pt>
                <c:pt idx="3">
                  <c:v>19.25</c:v>
                </c:pt>
                <c:pt idx="4">
                  <c:v>23.01</c:v>
                </c:pt>
              </c:numCache>
            </c:numRef>
          </c:val>
          <c:extLst>
            <c:ext xmlns:c16="http://schemas.microsoft.com/office/drawing/2014/chart" uri="{C3380CC4-5D6E-409C-BE32-E72D297353CC}">
              <c16:uniqueId val="{00000000-0A55-4734-9612-2F6C54D85D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0A55-4734-9612-2F6C54D85D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34-4493-8335-B2B0A522C4A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B534-4493-8335-B2B0A522C4A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A0-4C33-AA45-3D750115F1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85A0-4C33-AA45-3D750115F1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96.41</c:v>
                </c:pt>
                <c:pt idx="1">
                  <c:v>56.39</c:v>
                </c:pt>
                <c:pt idx="2">
                  <c:v>67.45</c:v>
                </c:pt>
                <c:pt idx="3">
                  <c:v>84.61</c:v>
                </c:pt>
                <c:pt idx="4">
                  <c:v>72.349999999999994</c:v>
                </c:pt>
              </c:numCache>
            </c:numRef>
          </c:val>
          <c:extLst>
            <c:ext xmlns:c16="http://schemas.microsoft.com/office/drawing/2014/chart" uri="{C3380CC4-5D6E-409C-BE32-E72D297353CC}">
              <c16:uniqueId val="{00000000-7F6C-43AC-BF76-215BB02784D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7F6C-43AC-BF76-215BB02784D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985.39</c:v>
                </c:pt>
                <c:pt idx="1">
                  <c:v>949.88</c:v>
                </c:pt>
                <c:pt idx="2">
                  <c:v>862.07</c:v>
                </c:pt>
                <c:pt idx="3">
                  <c:v>797.81</c:v>
                </c:pt>
                <c:pt idx="4">
                  <c:v>788.25</c:v>
                </c:pt>
              </c:numCache>
            </c:numRef>
          </c:val>
          <c:extLst>
            <c:ext xmlns:c16="http://schemas.microsoft.com/office/drawing/2014/chart" uri="{C3380CC4-5D6E-409C-BE32-E72D297353CC}">
              <c16:uniqueId val="{00000000-5507-413D-A999-0FBB7E2D4C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5507-413D-A999-0FBB7E2D4C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47.88</c:v>
                </c:pt>
                <c:pt idx="1">
                  <c:v>59.44</c:v>
                </c:pt>
                <c:pt idx="2">
                  <c:v>60.71</c:v>
                </c:pt>
                <c:pt idx="3">
                  <c:v>96.46</c:v>
                </c:pt>
                <c:pt idx="4">
                  <c:v>99.25</c:v>
                </c:pt>
              </c:numCache>
            </c:numRef>
          </c:val>
          <c:extLst>
            <c:ext xmlns:c16="http://schemas.microsoft.com/office/drawing/2014/chart" uri="{C3380CC4-5D6E-409C-BE32-E72D297353CC}">
              <c16:uniqueId val="{00000000-1C87-4382-B6AC-598660BD87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1C87-4382-B6AC-598660BD87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185.87</c:v>
                </c:pt>
                <c:pt idx="1">
                  <c:v>150</c:v>
                </c:pt>
                <c:pt idx="2">
                  <c:v>150</c:v>
                </c:pt>
                <c:pt idx="3">
                  <c:v>94.65</c:v>
                </c:pt>
                <c:pt idx="4">
                  <c:v>92.2</c:v>
                </c:pt>
              </c:numCache>
            </c:numRef>
          </c:val>
          <c:extLst>
            <c:ext xmlns:c16="http://schemas.microsoft.com/office/drawing/2014/chart" uri="{C3380CC4-5D6E-409C-BE32-E72D297353CC}">
              <c16:uniqueId val="{00000000-1A23-42C1-9A7B-7C6F0328D8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1A23-42C1-9A7B-7C6F0328D8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沖縄県　糸満市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Bc1</v>
      </c>
      <c r="X8" s="34"/>
      <c r="Y8" s="34"/>
      <c r="Z8" s="34"/>
      <c r="AA8" s="34"/>
      <c r="AB8" s="34"/>
      <c r="AC8" s="34"/>
      <c r="AD8" s="35" t="str">
        <f>データ!$M$6</f>
        <v>非設置</v>
      </c>
      <c r="AE8" s="35"/>
      <c r="AF8" s="35"/>
      <c r="AG8" s="35"/>
      <c r="AH8" s="35"/>
      <c r="AI8" s="35"/>
      <c r="AJ8" s="35"/>
      <c r="AK8" s="3"/>
      <c r="AL8" s="36">
        <f>データ!S6</f>
        <v>62250</v>
      </c>
      <c r="AM8" s="36"/>
      <c r="AN8" s="36"/>
      <c r="AO8" s="36"/>
      <c r="AP8" s="36"/>
      <c r="AQ8" s="36"/>
      <c r="AR8" s="36"/>
      <c r="AS8" s="36"/>
      <c r="AT8" s="37">
        <f>データ!T6</f>
        <v>46.6</v>
      </c>
      <c r="AU8" s="37"/>
      <c r="AV8" s="37"/>
      <c r="AW8" s="37"/>
      <c r="AX8" s="37"/>
      <c r="AY8" s="37"/>
      <c r="AZ8" s="37"/>
      <c r="BA8" s="37"/>
      <c r="BB8" s="37">
        <f>データ!U6</f>
        <v>1335.84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71.13</v>
      </c>
      <c r="J10" s="37"/>
      <c r="K10" s="37"/>
      <c r="L10" s="37"/>
      <c r="M10" s="37"/>
      <c r="N10" s="37"/>
      <c r="O10" s="37"/>
      <c r="P10" s="37">
        <f>データ!P6</f>
        <v>68.73</v>
      </c>
      <c r="Q10" s="37"/>
      <c r="R10" s="37"/>
      <c r="S10" s="37"/>
      <c r="T10" s="37"/>
      <c r="U10" s="37"/>
      <c r="V10" s="37"/>
      <c r="W10" s="37">
        <f>データ!Q6</f>
        <v>84.52</v>
      </c>
      <c r="X10" s="37"/>
      <c r="Y10" s="37"/>
      <c r="Z10" s="37"/>
      <c r="AA10" s="37"/>
      <c r="AB10" s="37"/>
      <c r="AC10" s="37"/>
      <c r="AD10" s="36">
        <f>データ!R6</f>
        <v>1446</v>
      </c>
      <c r="AE10" s="36"/>
      <c r="AF10" s="36"/>
      <c r="AG10" s="36"/>
      <c r="AH10" s="36"/>
      <c r="AI10" s="36"/>
      <c r="AJ10" s="36"/>
      <c r="AK10" s="2"/>
      <c r="AL10" s="36">
        <f>データ!V6</f>
        <v>42544</v>
      </c>
      <c r="AM10" s="36"/>
      <c r="AN10" s="36"/>
      <c r="AO10" s="36"/>
      <c r="AP10" s="36"/>
      <c r="AQ10" s="36"/>
      <c r="AR10" s="36"/>
      <c r="AS10" s="36"/>
      <c r="AT10" s="37">
        <f>データ!W6</f>
        <v>7.55</v>
      </c>
      <c r="AU10" s="37"/>
      <c r="AV10" s="37"/>
      <c r="AW10" s="37"/>
      <c r="AX10" s="37"/>
      <c r="AY10" s="37"/>
      <c r="AZ10" s="37"/>
      <c r="BA10" s="37"/>
      <c r="BB10" s="37">
        <f>データ!X6</f>
        <v>5634.97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7JkQK+kC1Xi3UuH3/q+X1CKDAZEPpN3Sb2S8oLuIOhM7k6rg0+gC/js1k9ei+s6aQGYwg1Gz2Ts1swG5XfJvg==" saltValue="GJZ2VAW2lb0oZy6m6r9Vi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472107</v>
      </c>
      <c r="D6" s="19">
        <f t="shared" si="3"/>
        <v>46</v>
      </c>
      <c r="E6" s="19">
        <f t="shared" si="3"/>
        <v>17</v>
      </c>
      <c r="F6" s="19">
        <f t="shared" si="3"/>
        <v>1</v>
      </c>
      <c r="G6" s="19">
        <f t="shared" si="3"/>
        <v>0</v>
      </c>
      <c r="H6" s="19" t="str">
        <f t="shared" si="3"/>
        <v>沖縄県　糸満市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71.13</v>
      </c>
      <c r="P6" s="20">
        <f t="shared" si="3"/>
        <v>68.73</v>
      </c>
      <c r="Q6" s="20">
        <f t="shared" si="3"/>
        <v>84.52</v>
      </c>
      <c r="R6" s="20">
        <f t="shared" si="3"/>
        <v>1446</v>
      </c>
      <c r="S6" s="20">
        <f t="shared" si="3"/>
        <v>62250</v>
      </c>
      <c r="T6" s="20">
        <f t="shared" si="3"/>
        <v>46.6</v>
      </c>
      <c r="U6" s="20">
        <f t="shared" si="3"/>
        <v>1335.84</v>
      </c>
      <c r="V6" s="20">
        <f t="shared" si="3"/>
        <v>42544</v>
      </c>
      <c r="W6" s="20">
        <f t="shared" si="3"/>
        <v>7.55</v>
      </c>
      <c r="X6" s="20">
        <f t="shared" si="3"/>
        <v>5634.97</v>
      </c>
      <c r="Y6" s="21">
        <f>IF(Y7="",NA(),Y7)</f>
        <v>103.48</v>
      </c>
      <c r="Z6" s="21">
        <f t="shared" ref="Z6:AH6" si="4">IF(Z7="",NA(),Z7)</f>
        <v>106.02</v>
      </c>
      <c r="AA6" s="21">
        <f t="shared" si="4"/>
        <v>107</v>
      </c>
      <c r="AB6" s="21">
        <f t="shared" si="4"/>
        <v>106.17</v>
      </c>
      <c r="AC6" s="21">
        <f t="shared" si="4"/>
        <v>107.22</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96.41</v>
      </c>
      <c r="AV6" s="21">
        <f t="shared" ref="AV6:BD6" si="6">IF(AV7="",NA(),AV7)</f>
        <v>56.39</v>
      </c>
      <c r="AW6" s="21">
        <f t="shared" si="6"/>
        <v>67.45</v>
      </c>
      <c r="AX6" s="21">
        <f t="shared" si="6"/>
        <v>84.61</v>
      </c>
      <c r="AY6" s="21">
        <f t="shared" si="6"/>
        <v>72.349999999999994</v>
      </c>
      <c r="AZ6" s="21">
        <f t="shared" si="6"/>
        <v>67.86</v>
      </c>
      <c r="BA6" s="21">
        <f t="shared" si="6"/>
        <v>72.92</v>
      </c>
      <c r="BB6" s="21">
        <f t="shared" si="6"/>
        <v>81.19</v>
      </c>
      <c r="BC6" s="21">
        <f t="shared" si="6"/>
        <v>85.86</v>
      </c>
      <c r="BD6" s="21">
        <f t="shared" si="6"/>
        <v>94.74</v>
      </c>
      <c r="BE6" s="20" t="str">
        <f>IF(BE7="","",IF(BE7="-","【-】","【"&amp;SUBSTITUTE(TEXT(BE7,"#,##0.00"),"-","△")&amp;"】"))</f>
        <v>【82.75】</v>
      </c>
      <c r="BF6" s="21">
        <f>IF(BF7="",NA(),BF7)</f>
        <v>985.39</v>
      </c>
      <c r="BG6" s="21">
        <f t="shared" ref="BG6:BO6" si="7">IF(BG7="",NA(),BG7)</f>
        <v>949.88</v>
      </c>
      <c r="BH6" s="21">
        <f t="shared" si="7"/>
        <v>862.07</v>
      </c>
      <c r="BI6" s="21">
        <f t="shared" si="7"/>
        <v>797.81</v>
      </c>
      <c r="BJ6" s="21">
        <f t="shared" si="7"/>
        <v>788.25</v>
      </c>
      <c r="BK6" s="21">
        <f t="shared" si="7"/>
        <v>709.4</v>
      </c>
      <c r="BL6" s="21">
        <f t="shared" si="7"/>
        <v>734.47</v>
      </c>
      <c r="BM6" s="21">
        <f t="shared" si="7"/>
        <v>720.89</v>
      </c>
      <c r="BN6" s="21">
        <f t="shared" si="7"/>
        <v>676.93</v>
      </c>
      <c r="BO6" s="21">
        <f t="shared" si="7"/>
        <v>635.88</v>
      </c>
      <c r="BP6" s="20" t="str">
        <f>IF(BP7="","",IF(BP7="-","【-】","【"&amp;SUBSTITUTE(TEXT(BP7,"#,##0.00"),"-","△")&amp;"】"))</f>
        <v>【602.56】</v>
      </c>
      <c r="BQ6" s="21">
        <f>IF(BQ7="",NA(),BQ7)</f>
        <v>47.88</v>
      </c>
      <c r="BR6" s="21">
        <f t="shared" ref="BR6:BZ6" si="8">IF(BR7="",NA(),BR7)</f>
        <v>59.44</v>
      </c>
      <c r="BS6" s="21">
        <f t="shared" si="8"/>
        <v>60.71</v>
      </c>
      <c r="BT6" s="21">
        <f t="shared" si="8"/>
        <v>96.46</v>
      </c>
      <c r="BU6" s="21">
        <f t="shared" si="8"/>
        <v>99.25</v>
      </c>
      <c r="BV6" s="21">
        <f t="shared" si="8"/>
        <v>91.14</v>
      </c>
      <c r="BW6" s="21">
        <f t="shared" si="8"/>
        <v>90.69</v>
      </c>
      <c r="BX6" s="21">
        <f t="shared" si="8"/>
        <v>90.5</v>
      </c>
      <c r="BY6" s="21">
        <f t="shared" si="8"/>
        <v>92.66</v>
      </c>
      <c r="BZ6" s="21">
        <f t="shared" si="8"/>
        <v>93.49</v>
      </c>
      <c r="CA6" s="20" t="str">
        <f>IF(CA7="","",IF(CA7="-","【-】","【"&amp;SUBSTITUTE(TEXT(CA7,"#,##0.00"),"-","△")&amp;"】"))</f>
        <v>【97.94】</v>
      </c>
      <c r="CB6" s="21">
        <f>IF(CB7="",NA(),CB7)</f>
        <v>185.87</v>
      </c>
      <c r="CC6" s="21">
        <f t="shared" ref="CC6:CK6" si="9">IF(CC7="",NA(),CC7)</f>
        <v>150</v>
      </c>
      <c r="CD6" s="21">
        <f t="shared" si="9"/>
        <v>150</v>
      </c>
      <c r="CE6" s="21">
        <f t="shared" si="9"/>
        <v>94.65</v>
      </c>
      <c r="CF6" s="21">
        <f t="shared" si="9"/>
        <v>92.2</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74.16</v>
      </c>
      <c r="CN6" s="21">
        <f t="shared" ref="CN6:CV6" si="10">IF(CN7="",NA(),CN7)</f>
        <v>72.92</v>
      </c>
      <c r="CO6" s="21">
        <f t="shared" si="10"/>
        <v>76.06</v>
      </c>
      <c r="CP6" s="21">
        <f t="shared" si="10"/>
        <v>73.5</v>
      </c>
      <c r="CQ6" s="21">
        <f t="shared" si="10"/>
        <v>76.55</v>
      </c>
      <c r="CR6" s="21">
        <f t="shared" si="10"/>
        <v>60.78</v>
      </c>
      <c r="CS6" s="21">
        <f t="shared" si="10"/>
        <v>59.96</v>
      </c>
      <c r="CT6" s="21">
        <f t="shared" si="10"/>
        <v>59.9</v>
      </c>
      <c r="CU6" s="21">
        <f t="shared" si="10"/>
        <v>60.13</v>
      </c>
      <c r="CV6" s="21">
        <f t="shared" si="10"/>
        <v>62.51</v>
      </c>
      <c r="CW6" s="20" t="str">
        <f>IF(CW7="","",IF(CW7="-","【-】","【"&amp;SUBSTITUTE(TEXT(CW7,"#,##0.00"),"-","△")&amp;"】"))</f>
        <v>【60.13】</v>
      </c>
      <c r="CX6" s="21">
        <f>IF(CX7="",NA(),CX7)</f>
        <v>86</v>
      </c>
      <c r="CY6" s="21">
        <f t="shared" ref="CY6:DG6" si="11">IF(CY7="",NA(),CY7)</f>
        <v>85.14</v>
      </c>
      <c r="CZ6" s="21">
        <f t="shared" si="11"/>
        <v>85.39</v>
      </c>
      <c r="DA6" s="21">
        <f t="shared" si="11"/>
        <v>85.87</v>
      </c>
      <c r="DB6" s="21">
        <f t="shared" si="11"/>
        <v>86.46</v>
      </c>
      <c r="DC6" s="21">
        <f t="shared" si="11"/>
        <v>94.17</v>
      </c>
      <c r="DD6" s="21">
        <f t="shared" si="11"/>
        <v>94.27</v>
      </c>
      <c r="DE6" s="21">
        <f t="shared" si="11"/>
        <v>94.46</v>
      </c>
      <c r="DF6" s="21">
        <f t="shared" si="11"/>
        <v>94.37</v>
      </c>
      <c r="DG6" s="21">
        <f t="shared" si="11"/>
        <v>94.61</v>
      </c>
      <c r="DH6" s="20" t="str">
        <f>IF(DH7="","",IF(DH7="-","【-】","【"&amp;SUBSTITUTE(TEXT(DH7,"#,##0.00"),"-","△")&amp;"】"))</f>
        <v>【96.00】</v>
      </c>
      <c r="DI6" s="21">
        <f>IF(DI7="",NA(),DI7)</f>
        <v>8.7100000000000009</v>
      </c>
      <c r="DJ6" s="21">
        <f t="shared" ref="DJ6:DR6" si="12">IF(DJ7="",NA(),DJ7)</f>
        <v>11.67</v>
      </c>
      <c r="DK6" s="21">
        <f t="shared" si="12"/>
        <v>15.56</v>
      </c>
      <c r="DL6" s="21">
        <f t="shared" si="12"/>
        <v>19.25</v>
      </c>
      <c r="DM6" s="21">
        <f t="shared" si="12"/>
        <v>23.01</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472107</v>
      </c>
      <c r="D7" s="23">
        <v>46</v>
      </c>
      <c r="E7" s="23">
        <v>17</v>
      </c>
      <c r="F7" s="23">
        <v>1</v>
      </c>
      <c r="G7" s="23">
        <v>0</v>
      </c>
      <c r="H7" s="23" t="s">
        <v>96</v>
      </c>
      <c r="I7" s="23" t="s">
        <v>97</v>
      </c>
      <c r="J7" s="23" t="s">
        <v>98</v>
      </c>
      <c r="K7" s="23" t="s">
        <v>99</v>
      </c>
      <c r="L7" s="23" t="s">
        <v>100</v>
      </c>
      <c r="M7" s="23" t="s">
        <v>101</v>
      </c>
      <c r="N7" s="24" t="s">
        <v>102</v>
      </c>
      <c r="O7" s="24">
        <v>71.13</v>
      </c>
      <c r="P7" s="24">
        <v>68.73</v>
      </c>
      <c r="Q7" s="24">
        <v>84.52</v>
      </c>
      <c r="R7" s="24">
        <v>1446</v>
      </c>
      <c r="S7" s="24">
        <v>62250</v>
      </c>
      <c r="T7" s="24">
        <v>46.6</v>
      </c>
      <c r="U7" s="24">
        <v>1335.84</v>
      </c>
      <c r="V7" s="24">
        <v>42544</v>
      </c>
      <c r="W7" s="24">
        <v>7.55</v>
      </c>
      <c r="X7" s="24">
        <v>5634.97</v>
      </c>
      <c r="Y7" s="24">
        <v>103.48</v>
      </c>
      <c r="Z7" s="24">
        <v>106.02</v>
      </c>
      <c r="AA7" s="24">
        <v>107</v>
      </c>
      <c r="AB7" s="24">
        <v>106.17</v>
      </c>
      <c r="AC7" s="24">
        <v>107.22</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96.41</v>
      </c>
      <c r="AV7" s="24">
        <v>56.39</v>
      </c>
      <c r="AW7" s="24">
        <v>67.45</v>
      </c>
      <c r="AX7" s="24">
        <v>84.61</v>
      </c>
      <c r="AY7" s="24">
        <v>72.349999999999994</v>
      </c>
      <c r="AZ7" s="24">
        <v>67.86</v>
      </c>
      <c r="BA7" s="24">
        <v>72.92</v>
      </c>
      <c r="BB7" s="24">
        <v>81.19</v>
      </c>
      <c r="BC7" s="24">
        <v>85.86</v>
      </c>
      <c r="BD7" s="24">
        <v>94.74</v>
      </c>
      <c r="BE7" s="24">
        <v>82.75</v>
      </c>
      <c r="BF7" s="24">
        <v>985.39</v>
      </c>
      <c r="BG7" s="24">
        <v>949.88</v>
      </c>
      <c r="BH7" s="24">
        <v>862.07</v>
      </c>
      <c r="BI7" s="24">
        <v>797.81</v>
      </c>
      <c r="BJ7" s="24">
        <v>788.25</v>
      </c>
      <c r="BK7" s="24">
        <v>709.4</v>
      </c>
      <c r="BL7" s="24">
        <v>734.47</v>
      </c>
      <c r="BM7" s="24">
        <v>720.89</v>
      </c>
      <c r="BN7" s="24">
        <v>676.93</v>
      </c>
      <c r="BO7" s="24">
        <v>635.88</v>
      </c>
      <c r="BP7" s="24">
        <v>602.55999999999995</v>
      </c>
      <c r="BQ7" s="24">
        <v>47.88</v>
      </c>
      <c r="BR7" s="24">
        <v>59.44</v>
      </c>
      <c r="BS7" s="24">
        <v>60.71</v>
      </c>
      <c r="BT7" s="24">
        <v>96.46</v>
      </c>
      <c r="BU7" s="24">
        <v>99.25</v>
      </c>
      <c r="BV7" s="24">
        <v>91.14</v>
      </c>
      <c r="BW7" s="24">
        <v>90.69</v>
      </c>
      <c r="BX7" s="24">
        <v>90.5</v>
      </c>
      <c r="BY7" s="24">
        <v>92.66</v>
      </c>
      <c r="BZ7" s="24">
        <v>93.49</v>
      </c>
      <c r="CA7" s="24">
        <v>97.94</v>
      </c>
      <c r="CB7" s="24">
        <v>185.87</v>
      </c>
      <c r="CC7" s="24">
        <v>150</v>
      </c>
      <c r="CD7" s="24">
        <v>150</v>
      </c>
      <c r="CE7" s="24">
        <v>94.65</v>
      </c>
      <c r="CF7" s="24">
        <v>92.2</v>
      </c>
      <c r="CG7" s="24">
        <v>136.86000000000001</v>
      </c>
      <c r="CH7" s="24">
        <v>138.52000000000001</v>
      </c>
      <c r="CI7" s="24">
        <v>138.66999999999999</v>
      </c>
      <c r="CJ7" s="24">
        <v>139.12</v>
      </c>
      <c r="CK7" s="24">
        <v>141.68</v>
      </c>
      <c r="CL7" s="24">
        <v>140.97999999999999</v>
      </c>
      <c r="CM7" s="24">
        <v>74.16</v>
      </c>
      <c r="CN7" s="24">
        <v>72.92</v>
      </c>
      <c r="CO7" s="24">
        <v>76.06</v>
      </c>
      <c r="CP7" s="24">
        <v>73.5</v>
      </c>
      <c r="CQ7" s="24">
        <v>76.55</v>
      </c>
      <c r="CR7" s="24">
        <v>60.78</v>
      </c>
      <c r="CS7" s="24">
        <v>59.96</v>
      </c>
      <c r="CT7" s="24">
        <v>59.9</v>
      </c>
      <c r="CU7" s="24">
        <v>60.13</v>
      </c>
      <c r="CV7" s="24">
        <v>62.51</v>
      </c>
      <c r="CW7" s="24">
        <v>60.13</v>
      </c>
      <c r="CX7" s="24">
        <v>86</v>
      </c>
      <c r="CY7" s="24">
        <v>85.14</v>
      </c>
      <c r="CZ7" s="24">
        <v>85.39</v>
      </c>
      <c r="DA7" s="24">
        <v>85.87</v>
      </c>
      <c r="DB7" s="24">
        <v>86.46</v>
      </c>
      <c r="DC7" s="24">
        <v>94.17</v>
      </c>
      <c r="DD7" s="24">
        <v>94.27</v>
      </c>
      <c r="DE7" s="24">
        <v>94.46</v>
      </c>
      <c r="DF7" s="24">
        <v>94.37</v>
      </c>
      <c r="DG7" s="24">
        <v>94.61</v>
      </c>
      <c r="DH7" s="24">
        <v>96</v>
      </c>
      <c r="DI7" s="24">
        <v>8.7100000000000009</v>
      </c>
      <c r="DJ7" s="24">
        <v>11.67</v>
      </c>
      <c r="DK7" s="24">
        <v>15.56</v>
      </c>
      <c r="DL7" s="24">
        <v>19.25</v>
      </c>
      <c r="DM7" s="24">
        <v>23.01</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v>
      </c>
      <c r="EF7" s="24">
        <v>0</v>
      </c>
      <c r="EG7" s="24">
        <v>0</v>
      </c>
      <c r="EH7" s="24">
        <v>0</v>
      </c>
      <c r="EI7" s="24">
        <v>0</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照屋 太司</cp:lastModifiedBy>
  <cp:lastPrinted>2026-01-26T00:31:27Z</cp:lastPrinted>
  <dcterms:created xsi:type="dcterms:W3CDTF">2025-12-23T06:06:48Z</dcterms:created>
  <dcterms:modified xsi:type="dcterms:W3CDTF">2026-01-26T01:03:42Z</dcterms:modified>
  <cp:category/>
</cp:coreProperties>
</file>